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autoCompressPictures="0"/>
  <bookViews>
    <workbookView xWindow="240" yWindow="13640" windowWidth="24920" windowHeight="12080"/>
  </bookViews>
  <sheets>
    <sheet name="10th Level" sheetId="1" r:id="rId1"/>
    <sheet name="9th Level" sheetId="6" r:id="rId2"/>
    <sheet name="Spells" sheetId="3" r:id="rId3"/>
    <sheet name="Leveling" sheetId="2" r:id="rId4"/>
    <sheet name="Stat roll" sheetId="4" r:id="rId5"/>
    <sheet name="Inventory" sheetId="5" r:id="rId6"/>
  </sheets>
  <definedNames>
    <definedName name="_xlnm.Print_Area" localSheetId="0">'10th Level'!$A$1:$X$26</definedName>
    <definedName name="_xlnm.Print_Area" localSheetId="2">Spells!$A$1:$Q$92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4" i="6" l="1"/>
  <c r="W16" i="6"/>
  <c r="D9" i="6"/>
  <c r="D8" i="6"/>
  <c r="E8" i="6"/>
  <c r="T22" i="6"/>
  <c r="W22" i="6"/>
  <c r="D7" i="6"/>
  <c r="E7" i="6"/>
  <c r="D6" i="6"/>
  <c r="E6" i="6"/>
  <c r="T17" i="6"/>
  <c r="W17" i="6"/>
  <c r="D5" i="6"/>
  <c r="E5" i="6"/>
  <c r="N6" i="6"/>
  <c r="Q6" i="6"/>
  <c r="D4" i="6"/>
  <c r="E4" i="6"/>
  <c r="T23" i="6"/>
  <c r="W23" i="6"/>
  <c r="D3" i="6"/>
  <c r="E3" i="6"/>
  <c r="D9" i="1"/>
  <c r="D7" i="1"/>
  <c r="E7" i="1"/>
  <c r="T14" i="1"/>
  <c r="W14" i="1"/>
  <c r="W16" i="1"/>
  <c r="W24" i="1"/>
  <c r="N42" i="2"/>
  <c r="N19" i="2"/>
  <c r="L19" i="2"/>
  <c r="N48" i="2"/>
  <c r="N3" i="2"/>
  <c r="N4" i="2"/>
  <c r="N5" i="2"/>
  <c r="N6" i="2"/>
  <c r="N7" i="2"/>
  <c r="N9" i="2"/>
  <c r="N11" i="2"/>
  <c r="N12" i="2"/>
  <c r="N13" i="2"/>
  <c r="N14" i="2"/>
  <c r="N16" i="2"/>
  <c r="N17" i="2"/>
  <c r="N18" i="2"/>
  <c r="N20" i="2"/>
  <c r="N21" i="2"/>
  <c r="N22" i="2"/>
  <c r="N23" i="2"/>
  <c r="N24" i="2"/>
  <c r="N25" i="2"/>
  <c r="N26" i="2"/>
  <c r="N27" i="2"/>
  <c r="N28" i="2"/>
  <c r="N29" i="2"/>
  <c r="N30" i="2"/>
  <c r="N31" i="2"/>
  <c r="N33" i="2"/>
  <c r="N35" i="2"/>
  <c r="N36" i="2"/>
  <c r="N37" i="2"/>
  <c r="N38" i="2"/>
  <c r="N39" i="2"/>
  <c r="N40" i="2"/>
  <c r="N41" i="2"/>
  <c r="N43" i="2"/>
  <c r="N45" i="2"/>
  <c r="N46" i="2"/>
  <c r="N49" i="2"/>
  <c r="N2" i="2"/>
  <c r="L8" i="2"/>
  <c r="N8" i="2"/>
  <c r="D4" i="1"/>
  <c r="E4" i="1"/>
  <c r="D5" i="1"/>
  <c r="E5" i="1"/>
  <c r="N6" i="1"/>
  <c r="Q6" i="1"/>
  <c r="D6" i="1"/>
  <c r="E6" i="1"/>
  <c r="D8" i="1"/>
  <c r="E8" i="1"/>
  <c r="T10" i="1"/>
  <c r="W10" i="1"/>
  <c r="D3" i="1"/>
  <c r="E3" i="1"/>
  <c r="L42" i="2"/>
  <c r="L49" i="2"/>
  <c r="L2" i="2"/>
  <c r="L3" i="2"/>
  <c r="L4" i="2"/>
  <c r="L5" i="2"/>
  <c r="L6" i="2"/>
  <c r="L7" i="2"/>
  <c r="L9" i="2"/>
  <c r="L10" i="2"/>
  <c r="N10" i="2"/>
  <c r="L11" i="2"/>
  <c r="L12" i="2"/>
  <c r="L13" i="2"/>
  <c r="L14" i="2"/>
  <c r="L15" i="2"/>
  <c r="N15" i="2"/>
  <c r="L16" i="2"/>
  <c r="L17" i="2"/>
  <c r="L18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N32" i="2"/>
  <c r="L33" i="2"/>
  <c r="L34" i="2"/>
  <c r="N34" i="2"/>
  <c r="L35" i="2"/>
  <c r="L36" i="2"/>
  <c r="L37" i="2"/>
  <c r="L38" i="2"/>
  <c r="L39" i="2"/>
  <c r="L40" i="2"/>
  <c r="L41" i="2"/>
  <c r="L43" i="2"/>
  <c r="L44" i="2"/>
  <c r="N44" i="2"/>
  <c r="L45" i="2"/>
  <c r="L46" i="2"/>
  <c r="K47" i="2"/>
  <c r="C47" i="2"/>
  <c r="D47" i="2"/>
  <c r="E47" i="2"/>
  <c r="F47" i="2"/>
  <c r="G47" i="2"/>
  <c r="H47" i="2"/>
  <c r="I47" i="2"/>
  <c r="J47" i="2"/>
  <c r="B47" i="2"/>
  <c r="N47" i="2"/>
  <c r="T20" i="6"/>
  <c r="W20" i="6"/>
  <c r="N5" i="6"/>
  <c r="Q5" i="6"/>
  <c r="N19" i="6"/>
  <c r="Q19" i="6"/>
  <c r="T19" i="6"/>
  <c r="W19" i="6"/>
  <c r="T18" i="6"/>
  <c r="W18" i="6"/>
  <c r="T14" i="6"/>
  <c r="W14" i="6"/>
  <c r="N16" i="6"/>
  <c r="Q16" i="6"/>
  <c r="T7" i="6"/>
  <c r="W7" i="6"/>
  <c r="T11" i="6"/>
  <c r="W11" i="6"/>
  <c r="T9" i="6"/>
  <c r="W9" i="6"/>
  <c r="T13" i="6"/>
  <c r="W13" i="6"/>
  <c r="N4" i="6"/>
  <c r="Q4" i="6"/>
  <c r="T5" i="6"/>
  <c r="W5" i="6"/>
  <c r="N8" i="6"/>
  <c r="Q8" i="6"/>
  <c r="N17" i="6"/>
  <c r="Q17" i="6"/>
  <c r="N21" i="6"/>
  <c r="Q21" i="6"/>
  <c r="N24" i="6"/>
  <c r="Q24" i="6"/>
  <c r="N9" i="6"/>
  <c r="Q9" i="6"/>
  <c r="N10" i="6"/>
  <c r="Q10" i="6"/>
  <c r="N11" i="6"/>
  <c r="Q11" i="6"/>
  <c r="N12" i="6"/>
  <c r="Q12" i="6"/>
  <c r="N13" i="6"/>
  <c r="Q13" i="6"/>
  <c r="N14" i="6"/>
  <c r="Q14" i="6"/>
  <c r="N15" i="6"/>
  <c r="Q15" i="6"/>
  <c r="T10" i="6"/>
  <c r="W10" i="6"/>
  <c r="T12" i="6"/>
  <c r="W12" i="6"/>
  <c r="T15" i="6"/>
  <c r="W15" i="6"/>
  <c r="N2" i="6"/>
  <c r="Q2" i="6"/>
  <c r="T3" i="6"/>
  <c r="W3" i="6"/>
  <c r="N18" i="6"/>
  <c r="Q18" i="6"/>
  <c r="N20" i="6"/>
  <c r="Q20" i="6"/>
  <c r="N22" i="6"/>
  <c r="Q22" i="6"/>
  <c r="N23" i="6"/>
  <c r="Q23" i="6"/>
  <c r="T2" i="6"/>
  <c r="W2" i="6"/>
  <c r="N3" i="6"/>
  <c r="Q3" i="6"/>
  <c r="T4" i="6"/>
  <c r="W4" i="6"/>
  <c r="T6" i="6"/>
  <c r="W6" i="6"/>
  <c r="N7" i="6"/>
  <c r="Q7" i="6"/>
  <c r="T8" i="6"/>
  <c r="W8" i="6"/>
  <c r="T21" i="6"/>
  <c r="W21" i="6"/>
  <c r="T12" i="1"/>
  <c r="W12" i="1"/>
  <c r="T23" i="1"/>
  <c r="W23" i="1"/>
  <c r="T9" i="1"/>
  <c r="W9" i="1"/>
  <c r="N3" i="1"/>
  <c r="Q3" i="1"/>
  <c r="T11" i="1"/>
  <c r="W11" i="1"/>
  <c r="L47" i="2"/>
  <c r="T13" i="1"/>
  <c r="W13" i="1"/>
  <c r="T8" i="1"/>
  <c r="W8" i="1"/>
  <c r="T21" i="1"/>
  <c r="W21" i="1"/>
  <c r="T7" i="1"/>
  <c r="W7" i="1"/>
  <c r="T19" i="1"/>
  <c r="W19" i="1"/>
  <c r="N17" i="1"/>
  <c r="Q17" i="1"/>
  <c r="T18" i="1"/>
  <c r="W18" i="1"/>
  <c r="T15" i="1"/>
  <c r="W15" i="1"/>
  <c r="N16" i="1"/>
  <c r="Q16" i="1"/>
  <c r="N12" i="1"/>
  <c r="Q12" i="1"/>
  <c r="N11" i="1"/>
  <c r="Q11" i="1"/>
  <c r="N18" i="1"/>
  <c r="N14" i="1"/>
  <c r="Q14" i="1"/>
  <c r="N4" i="1"/>
  <c r="Q4" i="1"/>
  <c r="T22" i="1"/>
  <c r="W22" i="1"/>
  <c r="N9" i="1"/>
  <c r="Q9" i="1"/>
  <c r="N15" i="1"/>
  <c r="Q15" i="1"/>
  <c r="N21" i="1"/>
  <c r="Q21" i="1"/>
  <c r="N2" i="1"/>
  <c r="Q2" i="1"/>
  <c r="N10" i="1"/>
  <c r="Q10" i="1"/>
  <c r="N8" i="1"/>
  <c r="Q8" i="1"/>
  <c r="T6" i="1"/>
  <c r="W6" i="1"/>
  <c r="T5" i="1"/>
  <c r="W5" i="1"/>
  <c r="T3" i="1"/>
  <c r="W3" i="1"/>
  <c r="N13" i="1"/>
  <c r="Q13" i="1"/>
  <c r="N23" i="1"/>
  <c r="Q23" i="1"/>
  <c r="T2" i="1"/>
  <c r="W2" i="1"/>
  <c r="N24" i="1"/>
  <c r="Q24" i="1"/>
  <c r="N7" i="1"/>
  <c r="Q7" i="1"/>
  <c r="T17" i="1"/>
  <c r="W17" i="1"/>
  <c r="N22" i="1"/>
  <c r="Q22" i="1"/>
  <c r="N20" i="1"/>
  <c r="Q20" i="1"/>
  <c r="T4" i="1"/>
  <c r="W4" i="1"/>
  <c r="N19" i="1"/>
  <c r="Q19" i="1"/>
  <c r="T20" i="1"/>
  <c r="W20" i="1"/>
  <c r="N5" i="1"/>
  <c r="Q5" i="1"/>
</calcChain>
</file>

<file path=xl/sharedStrings.xml><?xml version="1.0" encoding="utf-8"?>
<sst xmlns="http://schemas.openxmlformats.org/spreadsheetml/2006/main" count="734" uniqueCount="318">
  <si>
    <t xml:space="preserve">Player </t>
  </si>
  <si>
    <t>Floyd</t>
  </si>
  <si>
    <t>Character</t>
  </si>
  <si>
    <t xml:space="preserve">Attribute </t>
  </si>
  <si>
    <t xml:space="preserve">Score </t>
  </si>
  <si>
    <t>Modifier</t>
  </si>
  <si>
    <t xml:space="preserve">Dexterity </t>
  </si>
  <si>
    <t xml:space="preserve">Intelligence </t>
  </si>
  <si>
    <t>Wisdom</t>
  </si>
  <si>
    <t xml:space="preserve">Charisma </t>
  </si>
  <si>
    <t xml:space="preserve">Strength </t>
  </si>
  <si>
    <t>Constitution</t>
  </si>
  <si>
    <t>Hit Points</t>
  </si>
  <si>
    <t>Class</t>
  </si>
  <si>
    <t>Lvl</t>
  </si>
  <si>
    <t>Wizard</t>
  </si>
  <si>
    <t>Ultimate Magus</t>
  </si>
  <si>
    <t>Feats</t>
  </si>
  <si>
    <t>Parry</t>
  </si>
  <si>
    <t>free</t>
  </si>
  <si>
    <t>House rule</t>
  </si>
  <si>
    <t xml:space="preserve">Scribe Scroll </t>
  </si>
  <si>
    <t>Campain</t>
  </si>
  <si>
    <t xml:space="preserve">Human </t>
  </si>
  <si>
    <t>1 lvl</t>
  </si>
  <si>
    <t>3rd</t>
  </si>
  <si>
    <t>6th</t>
  </si>
  <si>
    <t>9th</t>
  </si>
  <si>
    <t>Spell Focus (Evocation)</t>
  </si>
  <si>
    <t xml:space="preserve">Spell Penetration </t>
  </si>
  <si>
    <t xml:space="preserve">Sorcerer </t>
  </si>
  <si>
    <t>Skills</t>
  </si>
  <si>
    <t>Wiz 1</t>
  </si>
  <si>
    <t>Wiz 2</t>
  </si>
  <si>
    <t>Wiz 3</t>
  </si>
  <si>
    <t>Appraise</t>
  </si>
  <si>
    <t>Balance</t>
  </si>
  <si>
    <t>Bluff</t>
  </si>
  <si>
    <t>Climb</t>
  </si>
  <si>
    <t>Decipher Script</t>
  </si>
  <si>
    <t>Disable Device</t>
  </si>
  <si>
    <t>Disguise</t>
  </si>
  <si>
    <t xml:space="preserve">Escape Artist </t>
  </si>
  <si>
    <t>Forgery</t>
  </si>
  <si>
    <t xml:space="preserve">Gather Information </t>
  </si>
  <si>
    <t>Handle Animal</t>
  </si>
  <si>
    <t>Heal</t>
  </si>
  <si>
    <t>Hide</t>
  </si>
  <si>
    <t>Intimidate</t>
  </si>
  <si>
    <t>Jump</t>
  </si>
  <si>
    <t>K Arcana</t>
  </si>
  <si>
    <t>K Archtechture</t>
  </si>
  <si>
    <t>K Dungeneering</t>
  </si>
  <si>
    <t>K History</t>
  </si>
  <si>
    <t>K Geography</t>
  </si>
  <si>
    <t>K Nature</t>
  </si>
  <si>
    <t>K Noblity</t>
  </si>
  <si>
    <t>K Religion</t>
  </si>
  <si>
    <t>K The Planes</t>
  </si>
  <si>
    <t>Listen</t>
  </si>
  <si>
    <t xml:space="preserve">Move Silently </t>
  </si>
  <si>
    <t>Open Lock</t>
  </si>
  <si>
    <t>Perform</t>
  </si>
  <si>
    <t>Ride</t>
  </si>
  <si>
    <t>Search</t>
  </si>
  <si>
    <t>Brew Potion</t>
  </si>
  <si>
    <t>Sense Motive</t>
  </si>
  <si>
    <t>Slight of Hand</t>
  </si>
  <si>
    <t xml:space="preserve">Speak Language </t>
  </si>
  <si>
    <t>Spellcraft</t>
  </si>
  <si>
    <t>Spot</t>
  </si>
  <si>
    <t>Survival</t>
  </si>
  <si>
    <t xml:space="preserve">Swim </t>
  </si>
  <si>
    <t>Tumble</t>
  </si>
  <si>
    <t>Use Magic Device</t>
  </si>
  <si>
    <t>Use Rope</t>
  </si>
  <si>
    <t>Concentration</t>
  </si>
  <si>
    <t>Diplomacy</t>
  </si>
  <si>
    <t>K Local (Whillip)</t>
  </si>
  <si>
    <t>1 INT</t>
  </si>
  <si>
    <t>1 Int</t>
  </si>
  <si>
    <t>Craft Wand</t>
  </si>
  <si>
    <t>Empower Spell</t>
  </si>
  <si>
    <t>PHB p 89</t>
  </si>
  <si>
    <t>PHB p 92</t>
  </si>
  <si>
    <t>PHB p 93</t>
  </si>
  <si>
    <t>PHB p 100</t>
  </si>
  <si>
    <t>PHB p 99</t>
  </si>
  <si>
    <t>Mod</t>
  </si>
  <si>
    <t>Ranks</t>
  </si>
  <si>
    <t>Total</t>
  </si>
  <si>
    <t>SOR</t>
  </si>
  <si>
    <t>Craft (Alchemy)</t>
  </si>
  <si>
    <t>WIZ</t>
  </si>
  <si>
    <t>Craft wonderous item</t>
  </si>
  <si>
    <t xml:space="preserve">HP gained </t>
  </si>
  <si>
    <t>Base Attack +4</t>
  </si>
  <si>
    <t>Fort Save +2</t>
  </si>
  <si>
    <t>Reflex Save +2</t>
  </si>
  <si>
    <t>Will Save +10</t>
  </si>
  <si>
    <t>Cantrips</t>
  </si>
  <si>
    <t>Detect Magic</t>
  </si>
  <si>
    <t>Read Magic</t>
  </si>
  <si>
    <t>Dancing Lights</t>
  </si>
  <si>
    <t>Open/Close</t>
  </si>
  <si>
    <t>Arcane Mark</t>
  </si>
  <si>
    <t>Presdigitation</t>
  </si>
  <si>
    <t>1st Circle</t>
  </si>
  <si>
    <t xml:space="preserve">Comprehend Languages </t>
  </si>
  <si>
    <t>Feather Fall</t>
  </si>
  <si>
    <t xml:space="preserve">Expedious Retreat </t>
  </si>
  <si>
    <t>Burning Hands</t>
  </si>
  <si>
    <t xml:space="preserve">2nd Circle </t>
  </si>
  <si>
    <t>Scorching Ray</t>
  </si>
  <si>
    <t>Slapping Hand</t>
  </si>
  <si>
    <t>Expanded</t>
  </si>
  <si>
    <t>True Casting</t>
  </si>
  <si>
    <t>Baleful Transpostion</t>
  </si>
  <si>
    <t xml:space="preserve">Arco </t>
  </si>
  <si>
    <t>Chrisma</t>
  </si>
  <si>
    <t>Dex</t>
  </si>
  <si>
    <t>Con</t>
  </si>
  <si>
    <t>Str</t>
  </si>
  <si>
    <t>Wis</t>
  </si>
  <si>
    <t>Int</t>
  </si>
  <si>
    <t>I used roll 4x 4d6 drop lowest per stat or method 2</t>
  </si>
  <si>
    <t>Arco's Wizard Spell Book</t>
  </si>
  <si>
    <t>Abjuration</t>
  </si>
  <si>
    <t>Necromancy</t>
  </si>
  <si>
    <t>Resistance</t>
  </si>
  <si>
    <t>Disrupt Undead</t>
  </si>
  <si>
    <t>Touch of fatigue</t>
  </si>
  <si>
    <t>Conjuration</t>
  </si>
  <si>
    <t>Acid Splash</t>
  </si>
  <si>
    <t>Transmutation</t>
  </si>
  <si>
    <t>Caltrops</t>
  </si>
  <si>
    <t>Mage Hand</t>
  </si>
  <si>
    <t>Mending</t>
  </si>
  <si>
    <t>Divination</t>
  </si>
  <si>
    <t>Message</t>
  </si>
  <si>
    <t>Detect Posion</t>
  </si>
  <si>
    <t>Universal</t>
  </si>
  <si>
    <t>Enchantment</t>
  </si>
  <si>
    <t>Daze</t>
  </si>
  <si>
    <t>Evocation</t>
  </si>
  <si>
    <t>Dancing  Lights</t>
  </si>
  <si>
    <t>Flare</t>
  </si>
  <si>
    <t>Light</t>
  </si>
  <si>
    <t>Ray of frost</t>
  </si>
  <si>
    <t>Illusion</t>
  </si>
  <si>
    <t>Ghost Sound</t>
  </si>
  <si>
    <t>Repair Minor Damage</t>
  </si>
  <si>
    <t>Electric Jolt</t>
  </si>
  <si>
    <t>Sonic Snap</t>
  </si>
  <si>
    <t>Silent Portal</t>
  </si>
  <si>
    <t>Amanuensis</t>
  </si>
  <si>
    <t>Launch Bolt</t>
  </si>
  <si>
    <t>Launch Item</t>
  </si>
  <si>
    <t>Stick</t>
  </si>
  <si>
    <t>Shield</t>
  </si>
  <si>
    <t>Mage Armor</t>
  </si>
  <si>
    <t>Comprehend Languages</t>
  </si>
  <si>
    <t>Ray of Enfeeblement</t>
  </si>
  <si>
    <t>Expedious Retreat</t>
  </si>
  <si>
    <t>Feather fall</t>
  </si>
  <si>
    <t xml:space="preserve">Lessor Orb of Electricity  </t>
  </si>
  <si>
    <t>2nd Circle</t>
  </si>
  <si>
    <t>Rope Trick</t>
  </si>
  <si>
    <t>Snowball Storm</t>
  </si>
  <si>
    <t>3rd Circle</t>
  </si>
  <si>
    <t>Fireball</t>
  </si>
  <si>
    <t>Lighting Bolt</t>
  </si>
  <si>
    <t>Heroism</t>
  </si>
  <si>
    <t>Dispel Magic</t>
  </si>
  <si>
    <t>Greater Mage Armor</t>
  </si>
  <si>
    <t>P</t>
  </si>
  <si>
    <t>Secret Page</t>
  </si>
  <si>
    <t>p</t>
  </si>
  <si>
    <t>Bears Endurance</t>
  </si>
  <si>
    <t>Bull Strengh</t>
  </si>
  <si>
    <t>Cat's Grace</t>
  </si>
  <si>
    <t>Darkvision</t>
  </si>
  <si>
    <t>Eagles Splendor</t>
  </si>
  <si>
    <t>Fox's Cunning</t>
  </si>
  <si>
    <t xml:space="preserve">Levitate </t>
  </si>
  <si>
    <t>Owl's Wisdom</t>
  </si>
  <si>
    <t>False Life</t>
  </si>
  <si>
    <t xml:space="preserve">Invisablity </t>
  </si>
  <si>
    <t xml:space="preserve">Touch of Idiocy </t>
  </si>
  <si>
    <t>Resist Energy</t>
  </si>
  <si>
    <t>Magic Missle</t>
  </si>
  <si>
    <t xml:space="preserve">Appraising Touch </t>
  </si>
  <si>
    <t>Lessor Orb of Acid</t>
  </si>
  <si>
    <t>Lessor Orb of Fire</t>
  </si>
  <si>
    <t>Lessor Orb of Sound</t>
  </si>
  <si>
    <t>Lessor Orb of Cold</t>
  </si>
  <si>
    <t>Familiar Pocket</t>
  </si>
  <si>
    <t>Scorch</t>
  </si>
  <si>
    <t>Junglerazer</t>
  </si>
  <si>
    <t>Height 5'6"</t>
  </si>
  <si>
    <t>Eyes Brown</t>
  </si>
  <si>
    <t>Chaotic Good</t>
  </si>
  <si>
    <t>Deity Mystra</t>
  </si>
  <si>
    <t>Right Handed</t>
  </si>
  <si>
    <t>5 Ult</t>
  </si>
  <si>
    <t>4th Circle</t>
  </si>
  <si>
    <t>Force Missles</t>
  </si>
  <si>
    <t>Explosive cascade</t>
  </si>
  <si>
    <t>Explosive Spell</t>
  </si>
  <si>
    <t>CA P 79</t>
  </si>
  <si>
    <t>Mods</t>
  </si>
  <si>
    <t>1./3</t>
  </si>
  <si>
    <t>Pro(Brewmaster)</t>
  </si>
  <si>
    <t>Sor(1)4</t>
  </si>
  <si>
    <t>Wiz(4)5</t>
  </si>
  <si>
    <t xml:space="preserve">Ult(1)6 </t>
  </si>
  <si>
    <t>Ult(2)7</t>
  </si>
  <si>
    <t>Ult(3)8</t>
  </si>
  <si>
    <t>Ult(4)9</t>
  </si>
  <si>
    <t>Ult(5)10</t>
  </si>
  <si>
    <t>Age 26</t>
  </si>
  <si>
    <t>Skin Tan</t>
  </si>
  <si>
    <t>10th Level</t>
  </si>
  <si>
    <t>5 Melee 7 Ranged</t>
  </si>
  <si>
    <t>Human Male</t>
  </si>
  <si>
    <t xml:space="preserve">Dalelands( Shadowdale) </t>
  </si>
  <si>
    <t>Spells/LVL/day</t>
  </si>
  <si>
    <t>Weapons</t>
  </si>
  <si>
    <t>Touch attacks</t>
  </si>
  <si>
    <t xml:space="preserve">Damage </t>
  </si>
  <si>
    <t>per spell</t>
  </si>
  <si>
    <t>Long Reach Staff of Striking +3</t>
  </si>
  <si>
    <t xml:space="preserve"> x2</t>
  </si>
  <si>
    <t>Crit</t>
  </si>
  <si>
    <t>Fumble</t>
  </si>
  <si>
    <t>Range</t>
  </si>
  <si>
    <t>Per spell</t>
  </si>
  <si>
    <t>5' or 10'</t>
  </si>
  <si>
    <t xml:space="preserve">Special: Charges Max 30 </t>
  </si>
  <si>
    <t xml:space="preserve">Mwk Dagger </t>
  </si>
  <si>
    <t>19-20/x2</t>
  </si>
  <si>
    <t>1D8+3+ 1str Type B</t>
  </si>
  <si>
    <t>1D4+1str Type P/S</t>
  </si>
  <si>
    <t>5'</t>
  </si>
  <si>
    <t>10' inc</t>
  </si>
  <si>
    <t>Wizard Spells cast at 9 CL  Spell Choices of a 7th Lvl Wiz</t>
  </si>
  <si>
    <t>Sorcerer Spells cast at 8 CL Spell Choices of a 6th Lvl Sor</t>
  </si>
  <si>
    <t>Armor Class 19=10 Base + 3 Dex  +6 Armor</t>
  </si>
  <si>
    <t>Flat Foot Armor Class 16= 10 Base +6 Armor</t>
  </si>
  <si>
    <t>Touch Armor Class 13=10 Base + 3 Dex</t>
  </si>
  <si>
    <t xml:space="preserve">Languages </t>
  </si>
  <si>
    <t>Chondathon(Common)</t>
  </si>
  <si>
    <t>Dramaran</t>
  </si>
  <si>
    <t>Elvish</t>
  </si>
  <si>
    <t>Draconic</t>
  </si>
  <si>
    <t>Illuskan</t>
  </si>
  <si>
    <t>Illithad</t>
  </si>
  <si>
    <t>Illithad Language</t>
  </si>
  <si>
    <t>Augmented Casting:</t>
  </si>
  <si>
    <t>Can attach either empower spell or explosive spell metamagics by forgoing a 2nd or higher spell slot. Can only attach this metamagic to 2nd lvl or lower spells. Can do this 5 times a day total.</t>
  </si>
  <si>
    <t>Initative=3 dex</t>
  </si>
  <si>
    <t xml:space="preserve">Long Reach Staff +1 to initative </t>
  </si>
  <si>
    <t>MWK Dagger -1 to initative</t>
  </si>
  <si>
    <t>x1.25</t>
  </si>
  <si>
    <t>2 INT</t>
  </si>
  <si>
    <t>Attribute</t>
  </si>
  <si>
    <t>INT</t>
  </si>
  <si>
    <t>DEX</t>
  </si>
  <si>
    <t>CHR</t>
  </si>
  <si>
    <t>STR</t>
  </si>
  <si>
    <t>CON</t>
  </si>
  <si>
    <t>WIS</t>
  </si>
  <si>
    <t>NONE</t>
  </si>
  <si>
    <t>Bonus</t>
  </si>
  <si>
    <t>To Hit</t>
  </si>
  <si>
    <t>6 M</t>
  </si>
  <si>
    <t>8 R</t>
  </si>
  <si>
    <t>8 M</t>
  </si>
  <si>
    <t>Can't Use</t>
  </si>
  <si>
    <t>Synergy</t>
  </si>
  <si>
    <t>Syn</t>
  </si>
  <si>
    <t>150 Lbs</t>
  </si>
  <si>
    <t>Why</t>
  </si>
  <si>
    <t>Found</t>
  </si>
  <si>
    <t xml:space="preserve">1st WIZ  </t>
  </si>
  <si>
    <t xml:space="preserve">Arcane Mark </t>
  </si>
  <si>
    <t>if visable irridecent blue</t>
  </si>
  <si>
    <t>Remaining</t>
  </si>
  <si>
    <t>Renown 50(Whillip)</t>
  </si>
  <si>
    <t>Mage guild mem</t>
  </si>
  <si>
    <t>Special when weilding Long Reach Staff +5 bonus on saves with fire descriptor</t>
  </si>
  <si>
    <t>1 Chr T.</t>
  </si>
  <si>
    <t>Heroic Luck 3 Lvl + 4 Chr= 7 base</t>
  </si>
  <si>
    <t xml:space="preserve">Items </t>
  </si>
  <si>
    <t>On Person</t>
  </si>
  <si>
    <t>Bank</t>
  </si>
  <si>
    <t>MTO Inn</t>
  </si>
  <si>
    <t>Mages Guild</t>
  </si>
  <si>
    <t xml:space="preserve">Weight </t>
  </si>
  <si>
    <t>Where</t>
  </si>
  <si>
    <t>9th Level</t>
  </si>
  <si>
    <t>Wizard Spells</t>
  </si>
  <si>
    <t>Sorcerer Used</t>
  </si>
  <si>
    <t>0 lvl</t>
  </si>
  <si>
    <t>1st</t>
  </si>
  <si>
    <t>2nd</t>
  </si>
  <si>
    <t>4th</t>
  </si>
  <si>
    <t>Blast of Flame</t>
  </si>
  <si>
    <t>Magic Misssle</t>
  </si>
  <si>
    <t>Disrupt undead</t>
  </si>
  <si>
    <t>Locate Object</t>
  </si>
  <si>
    <t>Augment Spell</t>
  </si>
  <si>
    <t xml:space="preserve">5x </t>
  </si>
  <si>
    <t>Invisability</t>
  </si>
  <si>
    <t>Remaining 28</t>
  </si>
  <si>
    <t>Lessor Orb of frost</t>
  </si>
  <si>
    <t>Lightingbolt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</si>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</sst>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9" xfId="0" applyBorder="1"/>
    <xf numFmtId="0" fontId="1" fillId="0" borderId="3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/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14" xfId="0" applyBorder="1"/>
    <xf numFmtId="0" fontId="0" fillId="0" borderId="25" xfId="0" applyBorder="1"/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4" xfId="0" applyBorder="1"/>
    <xf numFmtId="0" fontId="0" fillId="0" borderId="15" xfId="0" applyFill="1" applyBorder="1"/>
    <xf numFmtId="0" fontId="0" fillId="0" borderId="18" xfId="0" applyFill="1" applyBorder="1"/>
    <xf numFmtId="0" fontId="0" fillId="0" borderId="43" xfId="0" applyBorder="1"/>
    <xf numFmtId="0" fontId="0" fillId="0" borderId="20" xfId="0" applyFill="1" applyBorder="1"/>
    <xf numFmtId="0" fontId="1" fillId="0" borderId="1" xfId="0" applyFont="1" applyFill="1" applyBorder="1"/>
    <xf numFmtId="0" fontId="0" fillId="0" borderId="0" xfId="0" applyAlignment="1">
      <alignment vertical="top" wrapText="1"/>
    </xf>
    <xf numFmtId="0" fontId="0" fillId="0" borderId="41" xfId="0" applyBorder="1"/>
    <xf numFmtId="0" fontId="0" fillId="0" borderId="38" xfId="0" applyBorder="1" applyAlignment="1">
      <alignment vertical="top" wrapText="1"/>
    </xf>
    <xf numFmtId="0" fontId="0" fillId="0" borderId="32" xfId="0" applyBorder="1"/>
    <xf numFmtId="0" fontId="0" fillId="0" borderId="46" xfId="0" applyBorder="1"/>
    <xf numFmtId="0" fontId="0" fillId="0" borderId="33" xfId="0" applyBorder="1"/>
    <xf numFmtId="0" fontId="0" fillId="0" borderId="47" xfId="0" applyBorder="1"/>
    <xf numFmtId="0" fontId="0" fillId="0" borderId="31" xfId="0" applyBorder="1" applyAlignment="1">
      <alignment vertical="top" wrapText="1"/>
    </xf>
    <xf numFmtId="0" fontId="0" fillId="0" borderId="48" xfId="0" applyBorder="1"/>
    <xf numFmtId="0" fontId="0" fillId="0" borderId="43" xfId="0" applyBorder="1" applyAlignment="1">
      <alignment horizontal="center"/>
    </xf>
    <xf numFmtId="0" fontId="0" fillId="0" borderId="28" xfId="0" applyBorder="1" applyAlignment="1">
      <alignment vertical="top" wrapText="1"/>
    </xf>
    <xf numFmtId="0" fontId="1" fillId="0" borderId="18" xfId="0" applyFont="1" applyBorder="1" applyAlignment="1">
      <alignment shrinkToFit="1"/>
    </xf>
    <xf numFmtId="0" fontId="0" fillId="0" borderId="18" xfId="0" applyFill="1" applyBorder="1" applyAlignment="1">
      <alignment shrinkToFit="1"/>
    </xf>
    <xf numFmtId="0" fontId="0" fillId="0" borderId="43" xfId="0" applyBorder="1" applyAlignment="1">
      <alignment shrinkToFit="1"/>
    </xf>
    <xf numFmtId="0" fontId="0" fillId="0" borderId="39" xfId="0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39" xfId="0" applyBorder="1" applyAlignment="1"/>
    <xf numFmtId="0" fontId="0" fillId="0" borderId="35" xfId="0" applyBorder="1" applyAlignment="1">
      <alignment shrinkToFit="1"/>
    </xf>
    <xf numFmtId="0" fontId="0" fillId="0" borderId="21" xfId="0" applyFill="1" applyBorder="1"/>
    <xf numFmtId="0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Fill="1" applyBorder="1"/>
    <xf numFmtId="0" fontId="0" fillId="0" borderId="0" xfId="0" applyFill="1" applyBorder="1"/>
    <xf numFmtId="0" fontId="3" fillId="0" borderId="1" xfId="1" applyBorder="1"/>
    <xf numFmtId="0" fontId="0" fillId="0" borderId="42" xfId="0" applyFill="1" applyBorder="1" applyAlignment="1"/>
    <xf numFmtId="0" fontId="0" fillId="0" borderId="47" xfId="0" applyBorder="1" applyAlignment="1"/>
    <xf numFmtId="0" fontId="0" fillId="0" borderId="14" xfId="0" applyBorder="1" applyAlignment="1"/>
    <xf numFmtId="0" fontId="0" fillId="0" borderId="27" xfId="0" applyBorder="1" applyAlignment="1"/>
    <xf numFmtId="0" fontId="0" fillId="0" borderId="29" xfId="0" applyBorder="1" applyAlignment="1"/>
    <xf numFmtId="0" fontId="0" fillId="0" borderId="4" xfId="0" applyFill="1" applyBorder="1" applyAlignment="1">
      <alignment horizontal="center" vertical="center" wrapText="1"/>
    </xf>
    <xf numFmtId="0" fontId="0" fillId="0" borderId="45" xfId="0" applyBorder="1"/>
    <xf numFmtId="0" fontId="0" fillId="0" borderId="18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/>
    <xf numFmtId="0" fontId="0" fillId="0" borderId="28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3" xfId="0" applyBorder="1" applyAlignment="1"/>
    <xf numFmtId="0" fontId="0" fillId="0" borderId="33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0" fillId="0" borderId="26" xfId="0" applyBorder="1" applyAlignment="1"/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9</xdr:row>
      <xdr:rowOff>85725</xdr:rowOff>
    </xdr:from>
    <xdr:to>
      <xdr:col>10</xdr:col>
      <xdr:colOff>419100</xdr:colOff>
      <xdr:row>11</xdr:row>
      <xdr:rowOff>200025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2314575"/>
          <a:ext cx="695325" cy="609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9</xdr:row>
      <xdr:rowOff>85725</xdr:rowOff>
    </xdr:from>
    <xdr:to>
      <xdr:col>10</xdr:col>
      <xdr:colOff>419100</xdr:colOff>
      <xdr:row>11</xdr:row>
      <xdr:rowOff>182880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5210" y="2348865"/>
          <a:ext cx="704850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showWhiteSpace="0" topLeftCell="A30" workbookViewId="0">
      <selection activeCell="D33" sqref="D33"/>
    </sheetView>
  </sheetViews>
  <sheetFormatPr baseColWidth="10" defaultColWidth="8.83203125" defaultRowHeight="14" x14ac:dyDescent="0"/>
  <cols>
    <col min="1" max="1" width="19.33203125" customWidth="1"/>
    <col min="2" max="2" width="7.5" customWidth="1"/>
    <col min="3" max="3" width="5.5" customWidth="1"/>
    <col min="4" max="4" width="5" customWidth="1"/>
    <col min="5" max="5" width="8.6640625" customWidth="1"/>
    <col min="6" max="6" width="16.33203125" customWidth="1"/>
    <col min="7" max="7" width="7" customWidth="1"/>
    <col min="8" max="8" width="15.5" customWidth="1"/>
    <col min="9" max="9" width="20.5" customWidth="1"/>
    <col min="10" max="10" width="6.6640625" customWidth="1"/>
    <col min="11" max="11" width="9.6640625" customWidth="1"/>
    <col min="12" max="12" width="3.83203125" customWidth="1"/>
    <col min="13" max="13" width="16.5" customWidth="1"/>
    <col min="14" max="14" width="4.5" customWidth="1"/>
    <col min="15" max="16" width="9" customWidth="1"/>
    <col min="18" max="18" width="8.5" customWidth="1"/>
    <col min="19" max="19" width="17.5" customWidth="1"/>
    <col min="20" max="20" width="4.6640625" customWidth="1"/>
    <col min="21" max="21" width="8.5" customWidth="1"/>
    <col min="22" max="22" width="5.83203125" customWidth="1"/>
  </cols>
  <sheetData>
    <row r="1" spans="1:26" ht="20" customHeight="1" thickTop="1" thickBot="1">
      <c r="A1" s="38" t="s">
        <v>0</v>
      </c>
      <c r="B1" s="39" t="s">
        <v>1</v>
      </c>
      <c r="C1" s="68"/>
      <c r="D1" s="68"/>
      <c r="E1" s="40"/>
      <c r="F1" s="38" t="s">
        <v>2</v>
      </c>
      <c r="G1" s="39" t="s">
        <v>118</v>
      </c>
      <c r="H1" s="41" t="s">
        <v>222</v>
      </c>
      <c r="I1" s="91" t="s">
        <v>292</v>
      </c>
      <c r="J1" s="92"/>
      <c r="K1" s="93"/>
      <c r="M1" s="5" t="s">
        <v>31</v>
      </c>
      <c r="N1" s="5" t="s">
        <v>88</v>
      </c>
      <c r="O1" s="5" t="s">
        <v>89</v>
      </c>
      <c r="P1" s="5" t="s">
        <v>273</v>
      </c>
      <c r="Q1" s="5" t="s">
        <v>90</v>
      </c>
      <c r="R1" s="14" t="s">
        <v>265</v>
      </c>
      <c r="S1" s="11" t="s">
        <v>31</v>
      </c>
      <c r="T1" s="11" t="s">
        <v>88</v>
      </c>
      <c r="U1" s="11" t="s">
        <v>89</v>
      </c>
      <c r="V1" s="61" t="s">
        <v>273</v>
      </c>
      <c r="W1" s="11" t="s">
        <v>90</v>
      </c>
      <c r="X1" s="5" t="s">
        <v>265</v>
      </c>
    </row>
    <row r="2" spans="1:26" ht="20" customHeight="1" thickTop="1">
      <c r="A2" s="24" t="s">
        <v>3</v>
      </c>
      <c r="B2" s="33" t="s">
        <v>4</v>
      </c>
      <c r="C2" s="55" t="s">
        <v>273</v>
      </c>
      <c r="D2" s="55" t="s">
        <v>90</v>
      </c>
      <c r="E2" s="34" t="s">
        <v>5</v>
      </c>
      <c r="F2" s="9" t="s">
        <v>13</v>
      </c>
      <c r="G2" s="26" t="s">
        <v>14</v>
      </c>
      <c r="H2" s="109" t="s">
        <v>246</v>
      </c>
      <c r="I2" s="110"/>
      <c r="J2" s="110"/>
      <c r="K2" s="95"/>
      <c r="M2" s="5" t="s">
        <v>35</v>
      </c>
      <c r="N2" s="5">
        <f>E6</f>
        <v>8</v>
      </c>
      <c r="O2" s="11">
        <v>0</v>
      </c>
      <c r="P2" s="11" t="s">
        <v>279</v>
      </c>
      <c r="Q2" s="5">
        <f>SUM(N2:P2)</f>
        <v>8</v>
      </c>
      <c r="R2" s="5" t="s">
        <v>266</v>
      </c>
      <c r="S2" s="5" t="s">
        <v>78</v>
      </c>
      <c r="T2" s="5">
        <f>E6</f>
        <v>8</v>
      </c>
      <c r="U2" s="11">
        <v>2</v>
      </c>
      <c r="V2" s="5">
        <v>0</v>
      </c>
      <c r="W2" s="14">
        <f t="shared" ref="W2:W23" si="0">SUM(T2:V2)</f>
        <v>10</v>
      </c>
      <c r="X2" s="5" t="s">
        <v>266</v>
      </c>
    </row>
    <row r="3" spans="1:26" ht="20" customHeight="1" thickBot="1">
      <c r="A3" s="27" t="s">
        <v>10</v>
      </c>
      <c r="B3" s="12">
        <v>13</v>
      </c>
      <c r="C3" s="13"/>
      <c r="D3" s="12">
        <f t="shared" ref="D3:D8" si="1">SUM(B3:C3)</f>
        <v>13</v>
      </c>
      <c r="E3" s="71">
        <f t="shared" ref="E3:E8" si="2">ROUNDDOWN(((D3)-10)/2,0)</f>
        <v>1</v>
      </c>
      <c r="F3" s="4" t="s">
        <v>15</v>
      </c>
      <c r="G3" s="35">
        <v>4</v>
      </c>
      <c r="H3" s="114" t="s">
        <v>245</v>
      </c>
      <c r="I3" s="115"/>
      <c r="J3" s="115"/>
      <c r="K3" s="116"/>
      <c r="M3" s="5" t="s">
        <v>36</v>
      </c>
      <c r="N3" s="5">
        <f>E4</f>
        <v>3</v>
      </c>
      <c r="O3" s="11">
        <v>0</v>
      </c>
      <c r="P3" s="11">
        <v>0</v>
      </c>
      <c r="Q3" s="5">
        <f>SUM(N3:P3)</f>
        <v>3</v>
      </c>
      <c r="R3" s="5" t="s">
        <v>267</v>
      </c>
      <c r="S3" s="5" t="s">
        <v>55</v>
      </c>
      <c r="T3" s="5">
        <f>E6</f>
        <v>8</v>
      </c>
      <c r="U3" s="11">
        <v>2</v>
      </c>
      <c r="V3" s="5">
        <v>0</v>
      </c>
      <c r="W3" s="14">
        <f t="shared" si="0"/>
        <v>10</v>
      </c>
      <c r="X3" s="5" t="s">
        <v>266</v>
      </c>
      <c r="Z3" s="84"/>
    </row>
    <row r="4" spans="1:26" ht="20" customHeight="1" thickTop="1">
      <c r="A4" s="27" t="s">
        <v>6</v>
      </c>
      <c r="B4" s="12">
        <v>16</v>
      </c>
      <c r="C4" s="13"/>
      <c r="D4" s="12">
        <f t="shared" si="1"/>
        <v>16</v>
      </c>
      <c r="E4" s="71">
        <f t="shared" si="2"/>
        <v>3</v>
      </c>
      <c r="F4" s="4" t="s">
        <v>30</v>
      </c>
      <c r="G4" s="35">
        <v>1</v>
      </c>
      <c r="H4" s="8" t="s">
        <v>288</v>
      </c>
      <c r="I4" s="24" t="s">
        <v>226</v>
      </c>
      <c r="J4" s="33" t="s">
        <v>91</v>
      </c>
      <c r="K4" s="34" t="s">
        <v>93</v>
      </c>
      <c r="M4" s="5" t="s">
        <v>37</v>
      </c>
      <c r="N4" s="5">
        <f>E8</f>
        <v>4</v>
      </c>
      <c r="O4" s="11">
        <v>1</v>
      </c>
      <c r="P4" s="11">
        <v>0</v>
      </c>
      <c r="Q4" s="5">
        <f t="shared" ref="Q4:Q24" si="3">SUM(N4:P4)</f>
        <v>5</v>
      </c>
      <c r="R4" s="5" t="s">
        <v>268</v>
      </c>
      <c r="S4" s="5" t="s">
        <v>56</v>
      </c>
      <c r="T4" s="5">
        <f>E6</f>
        <v>8</v>
      </c>
      <c r="U4" s="11">
        <v>1</v>
      </c>
      <c r="V4" s="5">
        <v>0</v>
      </c>
      <c r="W4" s="14">
        <f t="shared" si="0"/>
        <v>9</v>
      </c>
      <c r="X4" s="5" t="s">
        <v>266</v>
      </c>
      <c r="Z4" s="84"/>
    </row>
    <row r="5" spans="1:26" ht="20" customHeight="1" thickBot="1">
      <c r="A5" s="27" t="s">
        <v>11</v>
      </c>
      <c r="B5" s="12">
        <v>15</v>
      </c>
      <c r="C5" s="13"/>
      <c r="D5" s="12">
        <f t="shared" si="1"/>
        <v>15</v>
      </c>
      <c r="E5" s="71">
        <f t="shared" si="2"/>
        <v>2</v>
      </c>
      <c r="F5" s="7" t="s">
        <v>16</v>
      </c>
      <c r="G5" s="37">
        <v>5</v>
      </c>
      <c r="H5" s="8" t="s">
        <v>289</v>
      </c>
      <c r="I5" s="42">
        <v>0</v>
      </c>
      <c r="J5" s="12">
        <v>6</v>
      </c>
      <c r="K5" s="35">
        <v>4</v>
      </c>
      <c r="M5" s="5" t="s">
        <v>38</v>
      </c>
      <c r="N5" s="5">
        <f>E3</f>
        <v>1</v>
      </c>
      <c r="O5" s="11">
        <v>0</v>
      </c>
      <c r="P5" s="11">
        <v>0</v>
      </c>
      <c r="Q5" s="5">
        <f t="shared" si="3"/>
        <v>1</v>
      </c>
      <c r="R5" s="5" t="s">
        <v>269</v>
      </c>
      <c r="S5" s="5" t="s">
        <v>57</v>
      </c>
      <c r="T5" s="5">
        <f>E6</f>
        <v>8</v>
      </c>
      <c r="U5" s="11">
        <v>1</v>
      </c>
      <c r="V5" s="5">
        <v>0</v>
      </c>
      <c r="W5" s="14">
        <f t="shared" si="0"/>
        <v>9</v>
      </c>
      <c r="X5" s="5" t="s">
        <v>266</v>
      </c>
      <c r="Z5" s="84"/>
    </row>
    <row r="6" spans="1:26" ht="20" customHeight="1" thickTop="1">
      <c r="A6" s="27" t="s">
        <v>7</v>
      </c>
      <c r="B6" s="12">
        <v>20</v>
      </c>
      <c r="C6" s="13">
        <v>6</v>
      </c>
      <c r="D6" s="12">
        <f t="shared" si="1"/>
        <v>26</v>
      </c>
      <c r="E6" s="71">
        <f t="shared" si="2"/>
        <v>8</v>
      </c>
      <c r="F6" s="70"/>
      <c r="G6" s="33" t="s">
        <v>210</v>
      </c>
      <c r="H6" s="34" t="s">
        <v>90</v>
      </c>
      <c r="I6" s="42">
        <v>1</v>
      </c>
      <c r="J6" s="12">
        <v>7</v>
      </c>
      <c r="K6" s="35">
        <v>6</v>
      </c>
      <c r="M6" s="5" t="s">
        <v>76</v>
      </c>
      <c r="N6" s="5">
        <f>E5</f>
        <v>2</v>
      </c>
      <c r="O6" s="11">
        <v>13</v>
      </c>
      <c r="P6" s="11">
        <v>0</v>
      </c>
      <c r="Q6" s="5">
        <f t="shared" si="3"/>
        <v>15</v>
      </c>
      <c r="R6" s="5" t="s">
        <v>270</v>
      </c>
      <c r="S6" s="5" t="s">
        <v>58</v>
      </c>
      <c r="T6" s="5">
        <f>E6</f>
        <v>8</v>
      </c>
      <c r="U6" s="11">
        <v>7</v>
      </c>
      <c r="V6" s="5">
        <v>0</v>
      </c>
      <c r="W6" s="14">
        <f t="shared" si="0"/>
        <v>15</v>
      </c>
      <c r="X6" s="5" t="s">
        <v>266</v>
      </c>
      <c r="Z6" s="84"/>
    </row>
    <row r="7" spans="1:26" ht="20" customHeight="1">
      <c r="A7" s="27" t="s">
        <v>8</v>
      </c>
      <c r="B7" s="12">
        <v>15</v>
      </c>
      <c r="C7" s="13"/>
      <c r="D7" s="12">
        <f t="shared" si="1"/>
        <v>15</v>
      </c>
      <c r="E7" s="71">
        <f t="shared" si="2"/>
        <v>2</v>
      </c>
      <c r="F7" s="4" t="s">
        <v>96</v>
      </c>
      <c r="G7" s="54" t="s">
        <v>211</v>
      </c>
      <c r="H7" s="35" t="s">
        <v>223</v>
      </c>
      <c r="I7" s="42">
        <v>2</v>
      </c>
      <c r="J7" s="12">
        <v>6</v>
      </c>
      <c r="K7" s="35">
        <v>4</v>
      </c>
      <c r="M7" s="5" t="s">
        <v>92</v>
      </c>
      <c r="N7" s="5">
        <f>E6</f>
        <v>8</v>
      </c>
      <c r="O7" s="11">
        <v>11</v>
      </c>
      <c r="P7" s="11">
        <v>0</v>
      </c>
      <c r="Q7" s="5">
        <f t="shared" si="3"/>
        <v>19</v>
      </c>
      <c r="R7" s="5" t="s">
        <v>266</v>
      </c>
      <c r="S7" s="5" t="s">
        <v>59</v>
      </c>
      <c r="T7" s="5">
        <f>E7</f>
        <v>2</v>
      </c>
      <c r="U7" s="11">
        <v>0</v>
      </c>
      <c r="V7" s="5">
        <v>0</v>
      </c>
      <c r="W7" s="14">
        <f t="shared" si="0"/>
        <v>2</v>
      </c>
      <c r="X7" s="5" t="s">
        <v>271</v>
      </c>
      <c r="Z7" s="84"/>
    </row>
    <row r="8" spans="1:26" ht="20" customHeight="1" thickBot="1">
      <c r="A8" s="29" t="s">
        <v>9</v>
      </c>
      <c r="B8" s="36">
        <v>18</v>
      </c>
      <c r="C8" s="44"/>
      <c r="D8" s="36">
        <f t="shared" si="1"/>
        <v>18</v>
      </c>
      <c r="E8" s="37">
        <f t="shared" si="2"/>
        <v>4</v>
      </c>
      <c r="F8" s="4" t="s">
        <v>97</v>
      </c>
      <c r="G8" s="12">
        <v>2</v>
      </c>
      <c r="H8" s="35">
        <v>4</v>
      </c>
      <c r="I8" s="42">
        <v>3</v>
      </c>
      <c r="J8" s="12">
        <v>3</v>
      </c>
      <c r="K8" s="35">
        <v>3</v>
      </c>
      <c r="M8" s="5" t="s">
        <v>39</v>
      </c>
      <c r="N8" s="5">
        <f>E6</f>
        <v>8</v>
      </c>
      <c r="O8" s="11">
        <v>2</v>
      </c>
      <c r="P8" s="11">
        <v>0</v>
      </c>
      <c r="Q8" s="5">
        <f t="shared" si="3"/>
        <v>10</v>
      </c>
      <c r="R8" s="5" t="s">
        <v>266</v>
      </c>
      <c r="S8" s="5" t="s">
        <v>60</v>
      </c>
      <c r="T8" s="5">
        <f>E4</f>
        <v>3</v>
      </c>
      <c r="U8" s="11">
        <v>0</v>
      </c>
      <c r="V8" s="5">
        <v>0</v>
      </c>
      <c r="W8" s="14">
        <f t="shared" si="0"/>
        <v>3</v>
      </c>
      <c r="X8" s="5" t="s">
        <v>267</v>
      </c>
      <c r="Z8" s="84"/>
    </row>
    <row r="9" spans="1:26" ht="20" customHeight="1" thickTop="1" thickBot="1">
      <c r="A9" s="38" t="s">
        <v>12</v>
      </c>
      <c r="B9" s="32">
        <v>50</v>
      </c>
      <c r="C9" s="45"/>
      <c r="D9" s="45">
        <f>SUM(B9-C9)</f>
        <v>50</v>
      </c>
      <c r="E9" s="45"/>
      <c r="F9" s="27" t="s">
        <v>98</v>
      </c>
      <c r="G9" s="12">
        <v>3</v>
      </c>
      <c r="H9" s="35">
        <v>5</v>
      </c>
      <c r="I9" s="43">
        <v>4</v>
      </c>
      <c r="J9" s="36">
        <v>0</v>
      </c>
      <c r="K9" s="37">
        <v>2</v>
      </c>
      <c r="M9" s="5" t="s">
        <v>77</v>
      </c>
      <c r="N9" s="5">
        <f>E8</f>
        <v>4</v>
      </c>
      <c r="O9" s="11">
        <v>0</v>
      </c>
      <c r="P9" s="11">
        <v>0</v>
      </c>
      <c r="Q9" s="5">
        <f t="shared" si="3"/>
        <v>4</v>
      </c>
      <c r="R9" s="5" t="s">
        <v>268</v>
      </c>
      <c r="S9" s="5" t="s">
        <v>61</v>
      </c>
      <c r="T9" s="5">
        <f>E4</f>
        <v>3</v>
      </c>
      <c r="U9" s="11" t="s">
        <v>278</v>
      </c>
      <c r="V9" s="5">
        <v>0</v>
      </c>
      <c r="W9" s="14">
        <f t="shared" si="0"/>
        <v>3</v>
      </c>
      <c r="X9" s="5" t="s">
        <v>267</v>
      </c>
    </row>
    <row r="10" spans="1:26" ht="20" customHeight="1" thickTop="1" thickBot="1">
      <c r="A10" s="24" t="s">
        <v>17</v>
      </c>
      <c r="B10" s="25" t="s">
        <v>282</v>
      </c>
      <c r="C10" s="94" t="s">
        <v>283</v>
      </c>
      <c r="D10" s="110"/>
      <c r="E10" s="95"/>
      <c r="F10" s="29" t="s">
        <v>99</v>
      </c>
      <c r="G10" s="36">
        <v>2</v>
      </c>
      <c r="H10" s="37">
        <v>12</v>
      </c>
      <c r="I10" s="81" t="s">
        <v>285</v>
      </c>
      <c r="J10" s="117"/>
      <c r="K10" s="118"/>
      <c r="M10" s="5" t="s">
        <v>40</v>
      </c>
      <c r="N10" s="5">
        <f>E6</f>
        <v>8</v>
      </c>
      <c r="O10" s="11" t="s">
        <v>278</v>
      </c>
      <c r="P10" s="11">
        <v>0</v>
      </c>
      <c r="Q10" s="5">
        <f t="shared" si="3"/>
        <v>8</v>
      </c>
      <c r="R10" s="5" t="s">
        <v>266</v>
      </c>
      <c r="S10" s="5" t="s">
        <v>62</v>
      </c>
      <c r="T10" s="5">
        <f>E8</f>
        <v>4</v>
      </c>
      <c r="U10" s="11">
        <v>0</v>
      </c>
      <c r="V10" s="5">
        <v>0</v>
      </c>
      <c r="W10" s="14">
        <f t="shared" si="0"/>
        <v>4</v>
      </c>
      <c r="X10" s="5" t="s">
        <v>268</v>
      </c>
    </row>
    <row r="11" spans="1:26" ht="20" customHeight="1" thickTop="1" thickBot="1">
      <c r="A11" s="27" t="s">
        <v>18</v>
      </c>
      <c r="B11" s="5" t="s">
        <v>19</v>
      </c>
      <c r="C11" s="111" t="s">
        <v>20</v>
      </c>
      <c r="D11" s="112"/>
      <c r="E11" s="113"/>
      <c r="F11" s="21" t="s">
        <v>224</v>
      </c>
      <c r="G11" s="94" t="s">
        <v>225</v>
      </c>
      <c r="H11" s="95"/>
      <c r="I11" s="82" t="s">
        <v>286</v>
      </c>
      <c r="J11" s="119"/>
      <c r="K11" s="120"/>
      <c r="M11" s="5" t="s">
        <v>41</v>
      </c>
      <c r="N11" s="5">
        <f>E8</f>
        <v>4</v>
      </c>
      <c r="O11" s="11">
        <v>0</v>
      </c>
      <c r="P11" s="11">
        <v>0</v>
      </c>
      <c r="Q11" s="5">
        <f t="shared" si="3"/>
        <v>4</v>
      </c>
      <c r="R11" s="5" t="s">
        <v>268</v>
      </c>
      <c r="S11" s="5" t="s">
        <v>212</v>
      </c>
      <c r="T11" s="5">
        <f>E7</f>
        <v>2</v>
      </c>
      <c r="U11" s="11">
        <v>12</v>
      </c>
      <c r="V11" s="5">
        <v>0</v>
      </c>
      <c r="W11" s="14">
        <f t="shared" si="0"/>
        <v>14</v>
      </c>
      <c r="X11" s="5" t="s">
        <v>271</v>
      </c>
    </row>
    <row r="12" spans="1:26" ht="20" customHeight="1" thickTop="1" thickBot="1">
      <c r="A12" s="27" t="s">
        <v>21</v>
      </c>
      <c r="B12" s="5" t="s">
        <v>284</v>
      </c>
      <c r="C12" s="111" t="s">
        <v>87</v>
      </c>
      <c r="D12" s="112"/>
      <c r="E12" s="113"/>
      <c r="F12" s="5" t="s">
        <v>199</v>
      </c>
      <c r="G12" s="14" t="s">
        <v>281</v>
      </c>
      <c r="H12" s="5" t="s">
        <v>221</v>
      </c>
      <c r="I12" s="26" t="s">
        <v>201</v>
      </c>
      <c r="J12" s="121"/>
      <c r="K12" s="122"/>
      <c r="M12" s="5" t="s">
        <v>42</v>
      </c>
      <c r="N12" s="5">
        <f>E4</f>
        <v>3</v>
      </c>
      <c r="O12" s="11">
        <v>0</v>
      </c>
      <c r="P12" s="11">
        <v>0</v>
      </c>
      <c r="Q12" s="5">
        <f t="shared" si="3"/>
        <v>3</v>
      </c>
      <c r="R12" s="5" t="s">
        <v>267</v>
      </c>
      <c r="S12" s="5" t="s">
        <v>63</v>
      </c>
      <c r="T12" s="5">
        <f>E4</f>
        <v>3</v>
      </c>
      <c r="U12" s="11">
        <v>0</v>
      </c>
      <c r="V12" s="5">
        <v>0</v>
      </c>
      <c r="W12" s="14">
        <f t="shared" si="0"/>
        <v>3</v>
      </c>
      <c r="X12" s="5" t="s">
        <v>267</v>
      </c>
    </row>
    <row r="13" spans="1:26" ht="20" customHeight="1" thickTop="1" thickBot="1">
      <c r="A13" s="77" t="s">
        <v>28</v>
      </c>
      <c r="B13" s="79" t="s">
        <v>22</v>
      </c>
      <c r="C13" s="111" t="s">
        <v>86</v>
      </c>
      <c r="D13" s="112"/>
      <c r="E13" s="113"/>
      <c r="F13" s="29" t="s">
        <v>200</v>
      </c>
      <c r="G13" s="83" t="s">
        <v>220</v>
      </c>
      <c r="H13" s="30" t="s">
        <v>203</v>
      </c>
      <c r="I13" s="31" t="s">
        <v>202</v>
      </c>
      <c r="J13" s="8"/>
      <c r="K13" s="56"/>
      <c r="M13" s="5" t="s">
        <v>43</v>
      </c>
      <c r="N13" s="5">
        <f>E6</f>
        <v>8</v>
      </c>
      <c r="O13" s="11">
        <v>0</v>
      </c>
      <c r="P13" s="11">
        <v>0</v>
      </c>
      <c r="Q13" s="5">
        <f t="shared" si="3"/>
        <v>8</v>
      </c>
      <c r="R13" s="5" t="s">
        <v>266</v>
      </c>
      <c r="S13" s="5" t="s">
        <v>64</v>
      </c>
      <c r="T13" s="5">
        <f>E6</f>
        <v>8</v>
      </c>
      <c r="U13" s="11">
        <v>0</v>
      </c>
      <c r="V13" s="5">
        <v>0</v>
      </c>
      <c r="W13" s="14">
        <f t="shared" si="0"/>
        <v>8</v>
      </c>
      <c r="X13" s="5" t="s">
        <v>266</v>
      </c>
    </row>
    <row r="14" spans="1:26" ht="20" customHeight="1" thickTop="1" thickBot="1">
      <c r="A14" s="27" t="s">
        <v>82</v>
      </c>
      <c r="B14" s="5" t="s">
        <v>23</v>
      </c>
      <c r="C14" s="111" t="s">
        <v>85</v>
      </c>
      <c r="D14" s="112"/>
      <c r="E14" s="113"/>
      <c r="F14" s="22" t="s">
        <v>227</v>
      </c>
      <c r="G14" s="15" t="s">
        <v>274</v>
      </c>
      <c r="H14" s="15" t="s">
        <v>229</v>
      </c>
      <c r="I14" s="15" t="s">
        <v>233</v>
      </c>
      <c r="J14" s="80" t="s">
        <v>234</v>
      </c>
      <c r="K14" s="15" t="s">
        <v>235</v>
      </c>
      <c r="M14" s="5" t="s">
        <v>44</v>
      </c>
      <c r="N14" s="5">
        <f>E8</f>
        <v>4</v>
      </c>
      <c r="O14" s="11">
        <v>0</v>
      </c>
      <c r="P14" s="11">
        <v>0</v>
      </c>
      <c r="Q14" s="5">
        <f t="shared" si="3"/>
        <v>4</v>
      </c>
      <c r="R14" s="5" t="s">
        <v>268</v>
      </c>
      <c r="S14" s="5" t="s">
        <v>66</v>
      </c>
      <c r="T14" s="5">
        <f>E7</f>
        <v>2</v>
      </c>
      <c r="U14" s="11">
        <v>0</v>
      </c>
      <c r="V14" s="5">
        <v>0</v>
      </c>
      <c r="W14" s="14">
        <f t="shared" si="0"/>
        <v>2</v>
      </c>
      <c r="X14" s="5" t="s">
        <v>271</v>
      </c>
    </row>
    <row r="15" spans="1:26" ht="20" customHeight="1" thickTop="1">
      <c r="A15" s="27" t="s">
        <v>29</v>
      </c>
      <c r="B15" s="5" t="s">
        <v>24</v>
      </c>
      <c r="C15" s="111" t="s">
        <v>86</v>
      </c>
      <c r="D15" s="112"/>
      <c r="E15" s="113"/>
      <c r="F15" s="23" t="s">
        <v>228</v>
      </c>
      <c r="G15" s="17">
        <v>7</v>
      </c>
      <c r="H15" s="16" t="s">
        <v>230</v>
      </c>
      <c r="I15" s="16" t="s">
        <v>263</v>
      </c>
      <c r="J15" s="17">
        <v>16</v>
      </c>
      <c r="K15" s="51" t="s">
        <v>236</v>
      </c>
      <c r="M15" s="5" t="s">
        <v>45</v>
      </c>
      <c r="N15" s="5">
        <f>E8</f>
        <v>4</v>
      </c>
      <c r="O15" s="11" t="s">
        <v>278</v>
      </c>
      <c r="P15" s="11">
        <v>0</v>
      </c>
      <c r="Q15" s="5">
        <f t="shared" si="3"/>
        <v>4</v>
      </c>
      <c r="R15" s="5" t="s">
        <v>268</v>
      </c>
      <c r="S15" s="5" t="s">
        <v>67</v>
      </c>
      <c r="T15" s="5">
        <f>E4</f>
        <v>3</v>
      </c>
      <c r="U15" s="11">
        <v>0</v>
      </c>
      <c r="V15" s="5">
        <v>0</v>
      </c>
      <c r="W15" s="14">
        <f t="shared" si="0"/>
        <v>3</v>
      </c>
      <c r="X15" s="5" t="s">
        <v>267</v>
      </c>
    </row>
    <row r="16" spans="1:26" ht="20" customHeight="1">
      <c r="A16" s="27" t="s">
        <v>65</v>
      </c>
      <c r="B16" s="5" t="s">
        <v>25</v>
      </c>
      <c r="C16" s="111" t="s">
        <v>83</v>
      </c>
      <c r="D16" s="112"/>
      <c r="E16" s="113"/>
      <c r="F16" s="96" t="s">
        <v>231</v>
      </c>
      <c r="G16" s="18" t="s">
        <v>277</v>
      </c>
      <c r="H16" s="78" t="s">
        <v>241</v>
      </c>
      <c r="I16" s="19" t="s">
        <v>232</v>
      </c>
      <c r="J16" s="105">
        <v>16</v>
      </c>
      <c r="K16" s="52" t="s">
        <v>237</v>
      </c>
      <c r="M16" s="5" t="s">
        <v>46</v>
      </c>
      <c r="N16" s="5">
        <f>E7</f>
        <v>2</v>
      </c>
      <c r="O16" s="11">
        <v>0</v>
      </c>
      <c r="P16" s="11">
        <v>0</v>
      </c>
      <c r="Q16" s="5">
        <f t="shared" si="3"/>
        <v>2</v>
      </c>
      <c r="R16" s="5" t="s">
        <v>271</v>
      </c>
      <c r="S16" s="5" t="s">
        <v>68</v>
      </c>
      <c r="T16" s="5"/>
      <c r="U16" s="11">
        <v>0</v>
      </c>
      <c r="V16" s="5">
        <v>0</v>
      </c>
      <c r="W16" s="14">
        <f t="shared" si="0"/>
        <v>0</v>
      </c>
      <c r="X16" s="5" t="s">
        <v>272</v>
      </c>
    </row>
    <row r="17" spans="1:24" ht="20" customHeight="1">
      <c r="A17" s="73" t="s">
        <v>94</v>
      </c>
      <c r="B17" s="5" t="s">
        <v>26</v>
      </c>
      <c r="C17" s="111" t="s">
        <v>84</v>
      </c>
      <c r="D17" s="112"/>
      <c r="E17" s="113"/>
      <c r="F17" s="97"/>
      <c r="G17" s="107" t="s">
        <v>238</v>
      </c>
      <c r="H17" s="108"/>
      <c r="I17" s="20" t="s">
        <v>314</v>
      </c>
      <c r="J17" s="106"/>
      <c r="K17" s="52"/>
      <c r="M17" s="5" t="s">
        <v>47</v>
      </c>
      <c r="N17" s="5">
        <f>E4</f>
        <v>3</v>
      </c>
      <c r="O17" s="11">
        <v>0</v>
      </c>
      <c r="P17" s="11">
        <v>0</v>
      </c>
      <c r="Q17" s="5">
        <f t="shared" si="3"/>
        <v>3</v>
      </c>
      <c r="R17" s="5" t="s">
        <v>267</v>
      </c>
      <c r="S17" s="5" t="s">
        <v>69</v>
      </c>
      <c r="T17" s="5">
        <f>E6</f>
        <v>8</v>
      </c>
      <c r="U17" s="11">
        <v>13</v>
      </c>
      <c r="V17" s="5">
        <v>2</v>
      </c>
      <c r="W17" s="14">
        <f t="shared" si="0"/>
        <v>23</v>
      </c>
      <c r="X17" s="5" t="s">
        <v>266</v>
      </c>
    </row>
    <row r="18" spans="1:24" ht="20" customHeight="1">
      <c r="A18" s="28" t="s">
        <v>81</v>
      </c>
      <c r="B18" s="5" t="s">
        <v>27</v>
      </c>
      <c r="C18" s="111" t="s">
        <v>84</v>
      </c>
      <c r="D18" s="112"/>
      <c r="E18" s="113"/>
      <c r="F18" s="98" t="s">
        <v>239</v>
      </c>
      <c r="G18" s="19" t="s">
        <v>275</v>
      </c>
      <c r="H18" s="100" t="s">
        <v>242</v>
      </c>
      <c r="I18" s="102" t="s">
        <v>240</v>
      </c>
      <c r="J18" s="104">
        <v>18</v>
      </c>
      <c r="K18" s="52" t="s">
        <v>243</v>
      </c>
      <c r="M18" s="5" t="s">
        <v>48</v>
      </c>
      <c r="N18" s="5">
        <f>E8</f>
        <v>4</v>
      </c>
      <c r="O18" s="11">
        <v>0</v>
      </c>
      <c r="P18" s="11">
        <v>0</v>
      </c>
      <c r="Q18" s="90"/>
      <c r="R18" s="5" t="s">
        <v>268</v>
      </c>
      <c r="S18" s="5" t="s">
        <v>70</v>
      </c>
      <c r="T18" s="5">
        <f>E7</f>
        <v>2</v>
      </c>
      <c r="U18" s="11">
        <v>0</v>
      </c>
      <c r="V18" s="5">
        <v>0</v>
      </c>
      <c r="W18" s="14">
        <f t="shared" si="0"/>
        <v>2</v>
      </c>
      <c r="X18" s="5" t="s">
        <v>271</v>
      </c>
    </row>
    <row r="19" spans="1:24" ht="20" customHeight="1" thickBot="1">
      <c r="A19" s="29" t="s">
        <v>208</v>
      </c>
      <c r="B19" s="30" t="s">
        <v>204</v>
      </c>
      <c r="C19" s="137" t="s">
        <v>209</v>
      </c>
      <c r="D19" s="115"/>
      <c r="E19" s="116"/>
      <c r="F19" s="99"/>
      <c r="G19" s="50" t="s">
        <v>276</v>
      </c>
      <c r="H19" s="101"/>
      <c r="I19" s="103"/>
      <c r="J19" s="103"/>
      <c r="K19" s="53" t="s">
        <v>244</v>
      </c>
      <c r="M19" s="5" t="s">
        <v>49</v>
      </c>
      <c r="N19" s="5">
        <f>E3</f>
        <v>1</v>
      </c>
      <c r="O19" s="11">
        <v>1</v>
      </c>
      <c r="P19" s="11">
        <v>0</v>
      </c>
      <c r="Q19" s="5">
        <f t="shared" si="3"/>
        <v>2</v>
      </c>
      <c r="R19" s="5" t="s">
        <v>269</v>
      </c>
      <c r="S19" s="5" t="s">
        <v>71</v>
      </c>
      <c r="T19" s="5">
        <f>E7</f>
        <v>2</v>
      </c>
      <c r="U19" s="11">
        <v>1</v>
      </c>
      <c r="V19" s="5">
        <v>0</v>
      </c>
      <c r="W19" s="14">
        <f t="shared" si="0"/>
        <v>3</v>
      </c>
      <c r="X19" s="5" t="s">
        <v>271</v>
      </c>
    </row>
    <row r="20" spans="1:24" ht="20" customHeight="1" thickTop="1">
      <c r="A20" s="57" t="s">
        <v>247</v>
      </c>
      <c r="B20" s="46"/>
      <c r="C20" s="46"/>
      <c r="D20" s="46"/>
      <c r="E20" s="47"/>
      <c r="F20" s="76" t="s">
        <v>258</v>
      </c>
      <c r="G20" s="125" t="s">
        <v>259</v>
      </c>
      <c r="H20" s="125"/>
      <c r="I20" s="125"/>
      <c r="J20" s="125"/>
      <c r="K20" s="126"/>
      <c r="M20" s="5" t="s">
        <v>50</v>
      </c>
      <c r="N20" s="5">
        <f>E6</f>
        <v>8</v>
      </c>
      <c r="O20" s="11">
        <v>13</v>
      </c>
      <c r="P20" s="11">
        <v>0</v>
      </c>
      <c r="Q20" s="5">
        <f t="shared" si="3"/>
        <v>21</v>
      </c>
      <c r="R20" s="5" t="s">
        <v>266</v>
      </c>
      <c r="S20" s="5" t="s">
        <v>72</v>
      </c>
      <c r="T20" s="5">
        <f>E3</f>
        <v>1</v>
      </c>
      <c r="U20" s="11">
        <v>0</v>
      </c>
      <c r="V20" s="5">
        <v>0</v>
      </c>
      <c r="W20" s="14">
        <f t="shared" si="0"/>
        <v>1</v>
      </c>
      <c r="X20" s="5" t="s">
        <v>269</v>
      </c>
    </row>
    <row r="21" spans="1:24" ht="20" customHeight="1">
      <c r="A21" s="58" t="s">
        <v>248</v>
      </c>
      <c r="B21" s="3"/>
      <c r="C21" s="3"/>
      <c r="D21" s="3"/>
      <c r="E21" s="3"/>
      <c r="F21" s="63"/>
      <c r="G21" s="127"/>
      <c r="H21" s="127"/>
      <c r="I21" s="127"/>
      <c r="J21" s="127"/>
      <c r="K21" s="128"/>
      <c r="M21" s="5" t="s">
        <v>51</v>
      </c>
      <c r="N21" s="5">
        <f>E6</f>
        <v>8</v>
      </c>
      <c r="O21" s="11">
        <v>2</v>
      </c>
      <c r="P21" s="11">
        <v>0</v>
      </c>
      <c r="Q21" s="5">
        <f t="shared" si="3"/>
        <v>10</v>
      </c>
      <c r="R21" s="5" t="s">
        <v>266</v>
      </c>
      <c r="S21" s="5" t="s">
        <v>73</v>
      </c>
      <c r="T21" s="5">
        <f>E4</f>
        <v>3</v>
      </c>
      <c r="U21" s="11" t="s">
        <v>278</v>
      </c>
      <c r="V21" s="5">
        <v>0</v>
      </c>
      <c r="W21" s="14">
        <f t="shared" si="0"/>
        <v>3</v>
      </c>
      <c r="X21" s="5" t="s">
        <v>267</v>
      </c>
    </row>
    <row r="22" spans="1:24" ht="20" customHeight="1" thickBot="1">
      <c r="A22" s="60" t="s">
        <v>249</v>
      </c>
      <c r="B22" s="48"/>
      <c r="C22" s="6"/>
      <c r="D22" s="6"/>
      <c r="E22" s="6"/>
      <c r="F22" s="63"/>
      <c r="G22" s="129"/>
      <c r="H22" s="129"/>
      <c r="I22" s="129"/>
      <c r="J22" s="129"/>
      <c r="K22" s="130"/>
      <c r="M22" s="5" t="s">
        <v>52</v>
      </c>
      <c r="N22" s="5">
        <f>E6</f>
        <v>8</v>
      </c>
      <c r="O22" s="11">
        <v>4</v>
      </c>
      <c r="P22" s="11">
        <v>0</v>
      </c>
      <c r="Q22" s="5">
        <f t="shared" si="3"/>
        <v>12</v>
      </c>
      <c r="R22" s="5" t="s">
        <v>266</v>
      </c>
      <c r="S22" s="5" t="s">
        <v>74</v>
      </c>
      <c r="T22" s="5">
        <f>E8</f>
        <v>4</v>
      </c>
      <c r="U22" s="11">
        <v>4</v>
      </c>
      <c r="V22" s="5" t="s">
        <v>280</v>
      </c>
      <c r="W22" s="14">
        <f t="shared" si="0"/>
        <v>8</v>
      </c>
      <c r="X22" s="5" t="s">
        <v>268</v>
      </c>
    </row>
    <row r="23" spans="1:24" ht="20" customHeight="1" thickTop="1">
      <c r="A23" s="123" t="s">
        <v>250</v>
      </c>
      <c r="B23" s="124"/>
      <c r="C23" s="65" t="s">
        <v>260</v>
      </c>
      <c r="D23" s="46"/>
      <c r="E23" s="72"/>
      <c r="F23" s="47"/>
      <c r="G23" s="131" t="s">
        <v>290</v>
      </c>
      <c r="H23" s="132"/>
      <c r="I23" s="64"/>
      <c r="J23" s="64"/>
      <c r="K23" s="64"/>
      <c r="M23" s="5" t="s">
        <v>54</v>
      </c>
      <c r="N23" s="5">
        <f>E6</f>
        <v>8</v>
      </c>
      <c r="O23" s="11">
        <v>1</v>
      </c>
      <c r="P23" s="11">
        <v>0</v>
      </c>
      <c r="Q23" s="5">
        <f t="shared" si="3"/>
        <v>9</v>
      </c>
      <c r="R23" s="5" t="s">
        <v>266</v>
      </c>
      <c r="S23" s="5" t="s">
        <v>75</v>
      </c>
      <c r="T23" s="5">
        <f>E4</f>
        <v>3</v>
      </c>
      <c r="U23" s="11">
        <v>0</v>
      </c>
      <c r="V23" s="5">
        <v>0</v>
      </c>
      <c r="W23" s="14">
        <f t="shared" si="0"/>
        <v>3</v>
      </c>
      <c r="X23" s="5" t="s">
        <v>267</v>
      </c>
    </row>
    <row r="24" spans="1:24" ht="20" customHeight="1">
      <c r="A24" s="74" t="s">
        <v>251</v>
      </c>
      <c r="B24" s="75" t="s">
        <v>254</v>
      </c>
      <c r="C24" s="66" t="s">
        <v>261</v>
      </c>
      <c r="D24" s="3"/>
      <c r="E24" s="59"/>
      <c r="F24" s="59"/>
      <c r="G24" s="133"/>
      <c r="H24" s="134"/>
      <c r="M24" s="5" t="s">
        <v>53</v>
      </c>
      <c r="N24" s="5">
        <f>E6</f>
        <v>8</v>
      </c>
      <c r="O24" s="11">
        <v>1</v>
      </c>
      <c r="P24" s="11">
        <v>0</v>
      </c>
      <c r="Q24" s="5">
        <f t="shared" si="3"/>
        <v>9</v>
      </c>
      <c r="R24" s="5" t="s">
        <v>266</v>
      </c>
      <c r="S24" s="14" t="s">
        <v>257</v>
      </c>
      <c r="T24" s="14">
        <v>0</v>
      </c>
      <c r="U24" s="61">
        <v>3</v>
      </c>
      <c r="V24" s="5">
        <v>0</v>
      </c>
      <c r="W24" s="14">
        <f>SUM(T24:V24)</f>
        <v>3</v>
      </c>
      <c r="X24" s="5" t="s">
        <v>272</v>
      </c>
    </row>
    <row r="25" spans="1:24" ht="15" thickBot="1">
      <c r="A25" s="58" t="s">
        <v>252</v>
      </c>
      <c r="B25" s="59" t="s">
        <v>255</v>
      </c>
      <c r="C25" s="67" t="s">
        <v>262</v>
      </c>
      <c r="D25" s="48"/>
      <c r="E25" s="69"/>
      <c r="F25" s="49"/>
      <c r="G25" s="135"/>
      <c r="H25" s="136"/>
      <c r="I25" s="62"/>
      <c r="J25" s="62"/>
      <c r="K25" s="62"/>
    </row>
    <row r="26" spans="1:24" ht="16" thickTop="1" thickBot="1">
      <c r="A26" s="60" t="s">
        <v>253</v>
      </c>
      <c r="B26" s="49" t="s">
        <v>256</v>
      </c>
      <c r="C26" s="63"/>
      <c r="D26" s="8"/>
    </row>
    <row r="27" spans="1:24" ht="15" thickTop="1">
      <c r="A27" s="88" t="s">
        <v>311</v>
      </c>
      <c r="B27" s="89" t="s">
        <v>312</v>
      </c>
    </row>
    <row r="28" spans="1:24">
      <c r="B28">
        <v>3</v>
      </c>
    </row>
    <row r="29" spans="1:24">
      <c r="A29" t="s">
        <v>302</v>
      </c>
      <c r="B29" t="s">
        <v>303</v>
      </c>
      <c r="C29" t="s">
        <v>304</v>
      </c>
      <c r="D29" t="s">
        <v>305</v>
      </c>
      <c r="E29" t="s">
        <v>25</v>
      </c>
    </row>
    <row r="32" spans="1:24">
      <c r="A32" t="s">
        <v>301</v>
      </c>
      <c r="B32" t="s">
        <v>303</v>
      </c>
      <c r="D32" t="s">
        <v>304</v>
      </c>
      <c r="G32" t="s">
        <v>305</v>
      </c>
      <c r="I32" t="s">
        <v>25</v>
      </c>
      <c r="J32" t="s">
        <v>306</v>
      </c>
    </row>
    <row r="33" spans="2:10">
      <c r="B33" t="s">
        <v>154</v>
      </c>
      <c r="D33" t="s">
        <v>317</v>
      </c>
      <c r="G33" t="s">
        <v>167</v>
      </c>
      <c r="I33" t="s">
        <v>316</v>
      </c>
      <c r="J33" t="s">
        <v>307</v>
      </c>
    </row>
    <row r="34" spans="2:10">
      <c r="B34" t="s">
        <v>157</v>
      </c>
      <c r="D34" t="s">
        <v>192</v>
      </c>
      <c r="G34" t="s">
        <v>167</v>
      </c>
      <c r="I34" t="s">
        <v>316</v>
      </c>
      <c r="J34" t="s">
        <v>307</v>
      </c>
    </row>
    <row r="35" spans="2:10">
      <c r="B35" t="s">
        <v>309</v>
      </c>
      <c r="D35" t="s">
        <v>159</v>
      </c>
      <c r="G35" t="s">
        <v>313</v>
      </c>
      <c r="I35" t="s">
        <v>170</v>
      </c>
    </row>
    <row r="36" spans="2:10">
      <c r="B36" t="s">
        <v>150</v>
      </c>
      <c r="D36" t="s">
        <v>315</v>
      </c>
      <c r="G36" t="s">
        <v>168</v>
      </c>
    </row>
    <row r="37" spans="2:10">
      <c r="D37" t="s">
        <v>308</v>
      </c>
    </row>
    <row r="55" spans="9:11" ht="17.25" customHeight="1"/>
    <row r="56" spans="9:11" ht="21.75" customHeight="1"/>
    <row r="57" spans="9:11">
      <c r="I57" s="2"/>
      <c r="J57" s="2"/>
      <c r="K57" s="2"/>
    </row>
    <row r="58" spans="9:11">
      <c r="I58" s="2"/>
      <c r="J58" s="2"/>
      <c r="K58" s="2"/>
    </row>
  </sheetData>
  <mergeCells count="25">
    <mergeCell ref="C14:E14"/>
    <mergeCell ref="H3:K3"/>
    <mergeCell ref="J10:K12"/>
    <mergeCell ref="A23:B23"/>
    <mergeCell ref="G20:K22"/>
    <mergeCell ref="C10:E10"/>
    <mergeCell ref="C11:E11"/>
    <mergeCell ref="C12:E12"/>
    <mergeCell ref="C13:E13"/>
    <mergeCell ref="G23:H25"/>
    <mergeCell ref="C15:E15"/>
    <mergeCell ref="C16:E16"/>
    <mergeCell ref="C17:E17"/>
    <mergeCell ref="C18:E18"/>
    <mergeCell ref="C19:E19"/>
    <mergeCell ref="I1:K1"/>
    <mergeCell ref="G11:H11"/>
    <mergeCell ref="F16:F17"/>
    <mergeCell ref="F18:F19"/>
    <mergeCell ref="H18:H19"/>
    <mergeCell ref="I18:I19"/>
    <mergeCell ref="J18:J19"/>
    <mergeCell ref="J16:J17"/>
    <mergeCell ref="G17:H17"/>
    <mergeCell ref="H2:K2"/>
  </mergeCells>
  <pageMargins left="0.7" right="0.7" top="0.75" bottom="0.75" header="0.3" footer="0.3"/>
  <pageSetup orientation="landscape" horizontalDpi="4294967293"/>
  <ignoredErrors>
    <ignoredError sqref="N3 N8 N14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opLeftCell="A14" workbookViewId="0">
      <selection activeCell="A29" sqref="A29:K38"/>
    </sheetView>
  </sheetViews>
  <sheetFormatPr baseColWidth="10" defaultColWidth="8.83203125" defaultRowHeight="14" x14ac:dyDescent="0"/>
  <cols>
    <col min="1" max="1" width="19.33203125" customWidth="1"/>
    <col min="2" max="2" width="7.5" customWidth="1"/>
    <col min="3" max="3" width="5.5" customWidth="1"/>
    <col min="4" max="4" width="5" customWidth="1"/>
    <col min="5" max="5" width="8.6640625" customWidth="1"/>
    <col min="6" max="6" width="16.33203125" customWidth="1"/>
    <col min="7" max="7" width="7" customWidth="1"/>
    <col min="8" max="8" width="15.5" customWidth="1"/>
    <col min="9" max="9" width="20.5" customWidth="1"/>
    <col min="10" max="10" width="6.6640625" customWidth="1"/>
    <col min="11" max="11" width="9.6640625" customWidth="1"/>
    <col min="12" max="12" width="3.83203125" customWidth="1"/>
    <col min="13" max="13" width="16.5" customWidth="1"/>
    <col min="14" max="14" width="4.5" customWidth="1"/>
    <col min="15" max="16" width="9" customWidth="1"/>
    <col min="18" max="18" width="8.5" customWidth="1"/>
    <col min="19" max="19" width="17.5" customWidth="1"/>
    <col min="20" max="20" width="4.6640625" customWidth="1"/>
    <col min="21" max="21" width="8.5" customWidth="1"/>
    <col min="22" max="22" width="5.83203125" customWidth="1"/>
  </cols>
  <sheetData>
    <row r="1" spans="1:26" ht="20" customHeight="1" thickTop="1" thickBot="1">
      <c r="A1" s="38" t="s">
        <v>0</v>
      </c>
      <c r="B1" s="39" t="s">
        <v>1</v>
      </c>
      <c r="C1" s="68"/>
      <c r="D1" s="68"/>
      <c r="E1" s="40"/>
      <c r="F1" s="38" t="s">
        <v>2</v>
      </c>
      <c r="G1" s="39" t="s">
        <v>118</v>
      </c>
      <c r="H1" s="41" t="s">
        <v>300</v>
      </c>
      <c r="I1" s="91" t="s">
        <v>292</v>
      </c>
      <c r="J1" s="92"/>
      <c r="K1" s="93"/>
      <c r="M1" s="5" t="s">
        <v>31</v>
      </c>
      <c r="N1" s="5" t="s">
        <v>88</v>
      </c>
      <c r="O1" s="5" t="s">
        <v>89</v>
      </c>
      <c r="P1" s="5" t="s">
        <v>273</v>
      </c>
      <c r="Q1" s="5" t="s">
        <v>90</v>
      </c>
      <c r="R1" s="14" t="s">
        <v>265</v>
      </c>
      <c r="S1" s="11" t="s">
        <v>31</v>
      </c>
      <c r="T1" s="11" t="s">
        <v>88</v>
      </c>
      <c r="U1" s="11" t="s">
        <v>89</v>
      </c>
      <c r="V1" s="61" t="s">
        <v>273</v>
      </c>
      <c r="W1" s="11" t="s">
        <v>90</v>
      </c>
      <c r="X1" s="5" t="s">
        <v>265</v>
      </c>
    </row>
    <row r="2" spans="1:26" ht="20" customHeight="1" thickTop="1">
      <c r="A2" s="24" t="s">
        <v>3</v>
      </c>
      <c r="B2" s="33" t="s">
        <v>4</v>
      </c>
      <c r="C2" s="55" t="s">
        <v>273</v>
      </c>
      <c r="D2" s="55" t="s">
        <v>90</v>
      </c>
      <c r="E2" s="34" t="s">
        <v>5</v>
      </c>
      <c r="F2" s="9" t="s">
        <v>13</v>
      </c>
      <c r="G2" s="26" t="s">
        <v>14</v>
      </c>
      <c r="H2" s="109" t="s">
        <v>246</v>
      </c>
      <c r="I2" s="110"/>
      <c r="J2" s="110"/>
      <c r="K2" s="95"/>
      <c r="M2" s="5" t="s">
        <v>35</v>
      </c>
      <c r="N2" s="5">
        <f>E6</f>
        <v>5</v>
      </c>
      <c r="O2" s="11">
        <v>0</v>
      </c>
      <c r="P2" s="11" t="s">
        <v>279</v>
      </c>
      <c r="Q2" s="5">
        <f>SUM(N2:P2)</f>
        <v>5</v>
      </c>
      <c r="R2" s="5" t="s">
        <v>266</v>
      </c>
      <c r="S2" s="5" t="s">
        <v>78</v>
      </c>
      <c r="T2" s="5">
        <f>E6</f>
        <v>5</v>
      </c>
      <c r="U2" s="11">
        <v>2</v>
      </c>
      <c r="V2" s="5">
        <v>0</v>
      </c>
      <c r="W2" s="14">
        <f t="shared" ref="W2:W23" si="0">SUM(T2:V2)</f>
        <v>7</v>
      </c>
      <c r="X2" s="5" t="s">
        <v>266</v>
      </c>
    </row>
    <row r="3" spans="1:26" ht="20" customHeight="1" thickBot="1">
      <c r="A3" s="27" t="s">
        <v>10</v>
      </c>
      <c r="B3" s="12">
        <v>13</v>
      </c>
      <c r="C3" s="13"/>
      <c r="D3" s="12">
        <f t="shared" ref="D3:D8" si="1">SUM(B3:C3)</f>
        <v>13</v>
      </c>
      <c r="E3" s="71">
        <f t="shared" ref="E3:E8" si="2">ROUNDDOWN(((D3)-10)/2,0)</f>
        <v>1</v>
      </c>
      <c r="F3" s="4" t="s">
        <v>15</v>
      </c>
      <c r="G3" s="35">
        <v>4</v>
      </c>
      <c r="H3" s="114" t="s">
        <v>245</v>
      </c>
      <c r="I3" s="115"/>
      <c r="J3" s="115"/>
      <c r="K3" s="116"/>
      <c r="M3" s="5" t="s">
        <v>36</v>
      </c>
      <c r="N3" s="5">
        <f>E4</f>
        <v>3</v>
      </c>
      <c r="O3" s="11">
        <v>0</v>
      </c>
      <c r="P3" s="11">
        <v>0</v>
      </c>
      <c r="Q3" s="5">
        <f>SUM(N3:P3)</f>
        <v>3</v>
      </c>
      <c r="R3" s="5" t="s">
        <v>267</v>
      </c>
      <c r="S3" s="5" t="s">
        <v>55</v>
      </c>
      <c r="T3" s="5">
        <f>E6</f>
        <v>5</v>
      </c>
      <c r="U3" s="11">
        <v>2</v>
      </c>
      <c r="V3" s="5">
        <v>0</v>
      </c>
      <c r="W3" s="14">
        <f t="shared" si="0"/>
        <v>7</v>
      </c>
      <c r="X3" s="5" t="s">
        <v>266</v>
      </c>
      <c r="Z3" s="84"/>
    </row>
    <row r="4" spans="1:26" ht="20" customHeight="1" thickTop="1">
      <c r="A4" s="27" t="s">
        <v>6</v>
      </c>
      <c r="B4" s="12">
        <v>16</v>
      </c>
      <c r="C4" s="13"/>
      <c r="D4" s="12">
        <f t="shared" si="1"/>
        <v>16</v>
      </c>
      <c r="E4" s="71">
        <f t="shared" si="2"/>
        <v>3</v>
      </c>
      <c r="F4" s="4" t="s">
        <v>30</v>
      </c>
      <c r="G4" s="35">
        <v>1</v>
      </c>
      <c r="H4" s="8" t="s">
        <v>288</v>
      </c>
      <c r="I4" s="24" t="s">
        <v>226</v>
      </c>
      <c r="J4" s="33" t="s">
        <v>91</v>
      </c>
      <c r="K4" s="34" t="s">
        <v>93</v>
      </c>
      <c r="M4" s="5" t="s">
        <v>37</v>
      </c>
      <c r="N4" s="5">
        <f>E8</f>
        <v>3</v>
      </c>
      <c r="O4" s="11">
        <v>1</v>
      </c>
      <c r="P4" s="11">
        <v>0</v>
      </c>
      <c r="Q4" s="5">
        <f t="shared" ref="Q4:Q24" si="3">SUM(N4:P4)</f>
        <v>4</v>
      </c>
      <c r="R4" s="5" t="s">
        <v>268</v>
      </c>
      <c r="S4" s="5" t="s">
        <v>56</v>
      </c>
      <c r="T4" s="5">
        <f>E6</f>
        <v>5</v>
      </c>
      <c r="U4" s="11">
        <v>1</v>
      </c>
      <c r="V4" s="5">
        <v>0</v>
      </c>
      <c r="W4" s="14">
        <f t="shared" si="0"/>
        <v>6</v>
      </c>
      <c r="X4" s="5" t="s">
        <v>266</v>
      </c>
      <c r="Z4" s="84"/>
    </row>
    <row r="5" spans="1:26" ht="20" customHeight="1" thickBot="1">
      <c r="A5" s="27" t="s">
        <v>11</v>
      </c>
      <c r="B5" s="12">
        <v>15</v>
      </c>
      <c r="C5" s="13"/>
      <c r="D5" s="12">
        <f t="shared" si="1"/>
        <v>15</v>
      </c>
      <c r="E5" s="71">
        <f t="shared" si="2"/>
        <v>2</v>
      </c>
      <c r="F5" s="7" t="s">
        <v>16</v>
      </c>
      <c r="G5" s="37">
        <v>5</v>
      </c>
      <c r="H5" s="8" t="s">
        <v>289</v>
      </c>
      <c r="I5" s="42">
        <v>0</v>
      </c>
      <c r="J5" s="12">
        <v>6</v>
      </c>
      <c r="K5" s="35">
        <v>4</v>
      </c>
      <c r="M5" s="5" t="s">
        <v>38</v>
      </c>
      <c r="N5" s="5">
        <f>E3</f>
        <v>1</v>
      </c>
      <c r="O5" s="11">
        <v>0</v>
      </c>
      <c r="P5" s="11">
        <v>0</v>
      </c>
      <c r="Q5" s="5">
        <f t="shared" si="3"/>
        <v>1</v>
      </c>
      <c r="R5" s="5" t="s">
        <v>269</v>
      </c>
      <c r="S5" s="5" t="s">
        <v>57</v>
      </c>
      <c r="T5" s="5">
        <f>E6</f>
        <v>5</v>
      </c>
      <c r="U5" s="11">
        <v>1</v>
      </c>
      <c r="V5" s="5">
        <v>0</v>
      </c>
      <c r="W5" s="14">
        <f t="shared" si="0"/>
        <v>6</v>
      </c>
      <c r="X5" s="5" t="s">
        <v>266</v>
      </c>
      <c r="Z5" s="84"/>
    </row>
    <row r="6" spans="1:26" ht="20" customHeight="1" thickTop="1">
      <c r="A6" s="27" t="s">
        <v>7</v>
      </c>
      <c r="B6" s="12">
        <v>20</v>
      </c>
      <c r="C6" s="13"/>
      <c r="D6" s="12">
        <f t="shared" si="1"/>
        <v>20</v>
      </c>
      <c r="E6" s="71">
        <f t="shared" si="2"/>
        <v>5</v>
      </c>
      <c r="F6" s="70"/>
      <c r="G6" s="33" t="s">
        <v>210</v>
      </c>
      <c r="H6" s="34" t="s">
        <v>90</v>
      </c>
      <c r="I6" s="42">
        <v>1</v>
      </c>
      <c r="J6" s="12">
        <v>7</v>
      </c>
      <c r="K6" s="35">
        <v>6</v>
      </c>
      <c r="M6" s="5" t="s">
        <v>76</v>
      </c>
      <c r="N6" s="5">
        <f>E5</f>
        <v>2</v>
      </c>
      <c r="O6" s="11">
        <v>12</v>
      </c>
      <c r="P6" s="11">
        <v>0</v>
      </c>
      <c r="Q6" s="5">
        <f t="shared" si="3"/>
        <v>14</v>
      </c>
      <c r="R6" s="5" t="s">
        <v>270</v>
      </c>
      <c r="S6" s="5" t="s">
        <v>58</v>
      </c>
      <c r="T6" s="5">
        <f>E6</f>
        <v>5</v>
      </c>
      <c r="U6" s="11">
        <v>6</v>
      </c>
      <c r="V6" s="5">
        <v>0</v>
      </c>
      <c r="W6" s="14">
        <f t="shared" si="0"/>
        <v>11</v>
      </c>
      <c r="X6" s="5" t="s">
        <v>266</v>
      </c>
      <c r="Z6" s="84"/>
    </row>
    <row r="7" spans="1:26" ht="20" customHeight="1">
      <c r="A7" s="27" t="s">
        <v>8</v>
      </c>
      <c r="B7" s="12">
        <v>15</v>
      </c>
      <c r="C7" s="13"/>
      <c r="D7" s="12">
        <f t="shared" si="1"/>
        <v>15</v>
      </c>
      <c r="E7" s="71">
        <f t="shared" si="2"/>
        <v>2</v>
      </c>
      <c r="F7" s="4" t="s">
        <v>96</v>
      </c>
      <c r="G7" s="54" t="s">
        <v>211</v>
      </c>
      <c r="H7" s="35" t="s">
        <v>223</v>
      </c>
      <c r="I7" s="42">
        <v>2</v>
      </c>
      <c r="J7" s="12">
        <v>6</v>
      </c>
      <c r="K7" s="35">
        <v>4</v>
      </c>
      <c r="M7" s="5" t="s">
        <v>92</v>
      </c>
      <c r="N7" s="5">
        <f>E6</f>
        <v>5</v>
      </c>
      <c r="O7" s="11">
        <v>10</v>
      </c>
      <c r="P7" s="11">
        <v>0</v>
      </c>
      <c r="Q7" s="5">
        <f t="shared" si="3"/>
        <v>15</v>
      </c>
      <c r="R7" s="5" t="s">
        <v>266</v>
      </c>
      <c r="S7" s="5" t="s">
        <v>59</v>
      </c>
      <c r="T7" s="5">
        <f>E7</f>
        <v>2</v>
      </c>
      <c r="U7" s="11">
        <v>0</v>
      </c>
      <c r="V7" s="5">
        <v>0</v>
      </c>
      <c r="W7" s="14">
        <f t="shared" si="0"/>
        <v>2</v>
      </c>
      <c r="X7" s="5" t="s">
        <v>271</v>
      </c>
      <c r="Z7" s="84"/>
    </row>
    <row r="8" spans="1:26" ht="20" customHeight="1" thickBot="1">
      <c r="A8" s="29" t="s">
        <v>9</v>
      </c>
      <c r="B8" s="36">
        <v>17</v>
      </c>
      <c r="C8" s="44"/>
      <c r="D8" s="36">
        <f t="shared" si="1"/>
        <v>17</v>
      </c>
      <c r="E8" s="37">
        <f t="shared" si="2"/>
        <v>3</v>
      </c>
      <c r="F8" s="4" t="s">
        <v>97</v>
      </c>
      <c r="G8" s="12">
        <v>2</v>
      </c>
      <c r="H8" s="35">
        <v>4</v>
      </c>
      <c r="I8" s="42">
        <v>3</v>
      </c>
      <c r="J8" s="12">
        <v>3</v>
      </c>
      <c r="K8" s="35">
        <v>3</v>
      </c>
      <c r="M8" s="5" t="s">
        <v>39</v>
      </c>
      <c r="N8" s="5">
        <f>E6</f>
        <v>5</v>
      </c>
      <c r="O8" s="11">
        <v>2</v>
      </c>
      <c r="P8" s="11">
        <v>0</v>
      </c>
      <c r="Q8" s="5">
        <f t="shared" si="3"/>
        <v>7</v>
      </c>
      <c r="R8" s="5" t="s">
        <v>266</v>
      </c>
      <c r="S8" s="5" t="s">
        <v>60</v>
      </c>
      <c r="T8" s="5">
        <f>E4</f>
        <v>3</v>
      </c>
      <c r="U8" s="11">
        <v>0</v>
      </c>
      <c r="V8" s="5">
        <v>0</v>
      </c>
      <c r="W8" s="14">
        <f t="shared" si="0"/>
        <v>3</v>
      </c>
      <c r="X8" s="5" t="s">
        <v>267</v>
      </c>
      <c r="Z8" s="84"/>
    </row>
    <row r="9" spans="1:26" ht="20" customHeight="1" thickTop="1" thickBot="1">
      <c r="A9" s="38" t="s">
        <v>12</v>
      </c>
      <c r="B9" s="32">
        <v>46</v>
      </c>
      <c r="C9" s="45"/>
      <c r="D9" s="45">
        <f>SUM(B9-C9)</f>
        <v>46</v>
      </c>
      <c r="E9" s="45"/>
      <c r="F9" s="27" t="s">
        <v>98</v>
      </c>
      <c r="G9" s="12">
        <v>3</v>
      </c>
      <c r="H9" s="35">
        <v>5</v>
      </c>
      <c r="I9" s="43">
        <v>4</v>
      </c>
      <c r="J9" s="36">
        <v>0</v>
      </c>
      <c r="K9" s="37">
        <v>2</v>
      </c>
      <c r="M9" s="5" t="s">
        <v>77</v>
      </c>
      <c r="N9" s="5">
        <f>E8</f>
        <v>3</v>
      </c>
      <c r="O9" s="11">
        <v>0</v>
      </c>
      <c r="P9" s="11">
        <v>0</v>
      </c>
      <c r="Q9" s="5">
        <f t="shared" si="3"/>
        <v>3</v>
      </c>
      <c r="R9" s="5" t="s">
        <v>268</v>
      </c>
      <c r="S9" s="5" t="s">
        <v>61</v>
      </c>
      <c r="T9" s="5">
        <f>E4</f>
        <v>3</v>
      </c>
      <c r="U9" s="11" t="s">
        <v>278</v>
      </c>
      <c r="V9" s="5">
        <v>0</v>
      </c>
      <c r="W9" s="14">
        <f t="shared" si="0"/>
        <v>3</v>
      </c>
      <c r="X9" s="5" t="s">
        <v>267</v>
      </c>
    </row>
    <row r="10" spans="1:26" ht="20" customHeight="1" thickTop="1" thickBot="1">
      <c r="A10" s="24" t="s">
        <v>17</v>
      </c>
      <c r="B10" s="25" t="s">
        <v>282</v>
      </c>
      <c r="C10" s="94" t="s">
        <v>283</v>
      </c>
      <c r="D10" s="110"/>
      <c r="E10" s="95"/>
      <c r="F10" s="29" t="s">
        <v>99</v>
      </c>
      <c r="G10" s="36">
        <v>2</v>
      </c>
      <c r="H10" s="37">
        <v>12</v>
      </c>
      <c r="I10" s="81" t="s">
        <v>285</v>
      </c>
      <c r="J10" s="117"/>
      <c r="K10" s="118"/>
      <c r="M10" s="5" t="s">
        <v>40</v>
      </c>
      <c r="N10" s="5">
        <f>E6</f>
        <v>5</v>
      </c>
      <c r="O10" s="11" t="s">
        <v>278</v>
      </c>
      <c r="P10" s="11">
        <v>0</v>
      </c>
      <c r="Q10" s="5">
        <f t="shared" si="3"/>
        <v>5</v>
      </c>
      <c r="R10" s="5" t="s">
        <v>266</v>
      </c>
      <c r="S10" s="5" t="s">
        <v>62</v>
      </c>
      <c r="T10" s="5">
        <f>E8</f>
        <v>3</v>
      </c>
      <c r="U10" s="11">
        <v>0</v>
      </c>
      <c r="V10" s="5">
        <v>0</v>
      </c>
      <c r="W10" s="14">
        <f t="shared" si="0"/>
        <v>3</v>
      </c>
      <c r="X10" s="5" t="s">
        <v>268</v>
      </c>
    </row>
    <row r="11" spans="1:26" ht="20" customHeight="1" thickTop="1" thickBot="1">
      <c r="A11" s="27" t="s">
        <v>18</v>
      </c>
      <c r="B11" s="5" t="s">
        <v>19</v>
      </c>
      <c r="C11" s="111" t="s">
        <v>20</v>
      </c>
      <c r="D11" s="112"/>
      <c r="E11" s="113"/>
      <c r="F11" s="21" t="s">
        <v>224</v>
      </c>
      <c r="G11" s="94" t="s">
        <v>225</v>
      </c>
      <c r="H11" s="95"/>
      <c r="I11" s="82" t="s">
        <v>286</v>
      </c>
      <c r="J11" s="119"/>
      <c r="K11" s="120"/>
      <c r="M11" s="5" t="s">
        <v>41</v>
      </c>
      <c r="N11" s="5">
        <f>E8</f>
        <v>3</v>
      </c>
      <c r="O11" s="11">
        <v>0</v>
      </c>
      <c r="P11" s="11">
        <v>0</v>
      </c>
      <c r="Q11" s="5">
        <f t="shared" si="3"/>
        <v>3</v>
      </c>
      <c r="R11" s="5" t="s">
        <v>268</v>
      </c>
      <c r="S11" s="5" t="s">
        <v>212</v>
      </c>
      <c r="T11" s="5">
        <f>E7</f>
        <v>2</v>
      </c>
      <c r="U11" s="11">
        <v>11</v>
      </c>
      <c r="V11" s="5">
        <v>0</v>
      </c>
      <c r="W11" s="14">
        <f t="shared" si="0"/>
        <v>13</v>
      </c>
      <c r="X11" s="5" t="s">
        <v>271</v>
      </c>
    </row>
    <row r="12" spans="1:26" ht="20" customHeight="1" thickTop="1" thickBot="1">
      <c r="A12" s="27" t="s">
        <v>21</v>
      </c>
      <c r="B12" s="5" t="s">
        <v>284</v>
      </c>
      <c r="C12" s="111" t="s">
        <v>87</v>
      </c>
      <c r="D12" s="112"/>
      <c r="E12" s="113"/>
      <c r="F12" s="5" t="s">
        <v>199</v>
      </c>
      <c r="G12" s="14" t="s">
        <v>281</v>
      </c>
      <c r="H12" s="5" t="s">
        <v>221</v>
      </c>
      <c r="I12" s="26" t="s">
        <v>201</v>
      </c>
      <c r="J12" s="121"/>
      <c r="K12" s="122"/>
      <c r="M12" s="5" t="s">
        <v>42</v>
      </c>
      <c r="N12" s="5">
        <f>E4</f>
        <v>3</v>
      </c>
      <c r="O12" s="11">
        <v>0</v>
      </c>
      <c r="P12" s="11">
        <v>0</v>
      </c>
      <c r="Q12" s="5">
        <f t="shared" si="3"/>
        <v>3</v>
      </c>
      <c r="R12" s="5" t="s">
        <v>267</v>
      </c>
      <c r="S12" s="5" t="s">
        <v>63</v>
      </c>
      <c r="T12" s="5">
        <f>E4</f>
        <v>3</v>
      </c>
      <c r="U12" s="11">
        <v>0</v>
      </c>
      <c r="V12" s="5">
        <v>0</v>
      </c>
      <c r="W12" s="14">
        <f t="shared" si="0"/>
        <v>3</v>
      </c>
      <c r="X12" s="5" t="s">
        <v>267</v>
      </c>
    </row>
    <row r="13" spans="1:26" ht="20" customHeight="1" thickTop="1" thickBot="1">
      <c r="A13" s="77" t="s">
        <v>28</v>
      </c>
      <c r="B13" s="79" t="s">
        <v>22</v>
      </c>
      <c r="C13" s="111" t="s">
        <v>86</v>
      </c>
      <c r="D13" s="112"/>
      <c r="E13" s="113"/>
      <c r="F13" s="29" t="s">
        <v>200</v>
      </c>
      <c r="G13" s="83" t="s">
        <v>220</v>
      </c>
      <c r="H13" s="30" t="s">
        <v>203</v>
      </c>
      <c r="I13" s="31" t="s">
        <v>202</v>
      </c>
      <c r="J13" s="8"/>
      <c r="K13" s="56"/>
      <c r="M13" s="5" t="s">
        <v>43</v>
      </c>
      <c r="N13" s="5">
        <f>E6</f>
        <v>5</v>
      </c>
      <c r="O13" s="11">
        <v>0</v>
      </c>
      <c r="P13" s="11">
        <v>0</v>
      </c>
      <c r="Q13" s="5">
        <f t="shared" si="3"/>
        <v>5</v>
      </c>
      <c r="R13" s="5" t="s">
        <v>266</v>
      </c>
      <c r="S13" s="5" t="s">
        <v>64</v>
      </c>
      <c r="T13" s="5">
        <f>E6</f>
        <v>5</v>
      </c>
      <c r="U13" s="11">
        <v>0</v>
      </c>
      <c r="V13" s="5">
        <v>0</v>
      </c>
      <c r="W13" s="14">
        <f t="shared" si="0"/>
        <v>5</v>
      </c>
      <c r="X13" s="5" t="s">
        <v>266</v>
      </c>
    </row>
    <row r="14" spans="1:26" ht="20" customHeight="1" thickTop="1" thickBot="1">
      <c r="A14" s="27" t="s">
        <v>82</v>
      </c>
      <c r="B14" s="5" t="s">
        <v>23</v>
      </c>
      <c r="C14" s="111" t="s">
        <v>85</v>
      </c>
      <c r="D14" s="112"/>
      <c r="E14" s="113"/>
      <c r="F14" s="22" t="s">
        <v>227</v>
      </c>
      <c r="G14" s="15" t="s">
        <v>274</v>
      </c>
      <c r="H14" s="15" t="s">
        <v>229</v>
      </c>
      <c r="I14" s="15" t="s">
        <v>233</v>
      </c>
      <c r="J14" s="80" t="s">
        <v>234</v>
      </c>
      <c r="K14" s="15" t="s">
        <v>235</v>
      </c>
      <c r="M14" s="5" t="s">
        <v>44</v>
      </c>
      <c r="N14" s="5">
        <f>E8</f>
        <v>3</v>
      </c>
      <c r="O14" s="11">
        <v>0</v>
      </c>
      <c r="P14" s="11">
        <v>0</v>
      </c>
      <c r="Q14" s="5">
        <f t="shared" si="3"/>
        <v>3</v>
      </c>
      <c r="R14" s="5" t="s">
        <v>268</v>
      </c>
      <c r="S14" s="5" t="s">
        <v>66</v>
      </c>
      <c r="T14" s="5">
        <f>E7</f>
        <v>2</v>
      </c>
      <c r="U14" s="11">
        <v>0</v>
      </c>
      <c r="V14" s="5">
        <v>0</v>
      </c>
      <c r="W14" s="14">
        <f t="shared" si="0"/>
        <v>2</v>
      </c>
      <c r="X14" s="5" t="s">
        <v>271</v>
      </c>
    </row>
    <row r="15" spans="1:26" ht="20" customHeight="1" thickTop="1">
      <c r="A15" s="27" t="s">
        <v>29</v>
      </c>
      <c r="B15" s="5" t="s">
        <v>24</v>
      </c>
      <c r="C15" s="111" t="s">
        <v>86</v>
      </c>
      <c r="D15" s="112"/>
      <c r="E15" s="113"/>
      <c r="F15" s="23" t="s">
        <v>228</v>
      </c>
      <c r="G15" s="87">
        <v>7</v>
      </c>
      <c r="H15" s="16" t="s">
        <v>230</v>
      </c>
      <c r="I15" s="16" t="s">
        <v>263</v>
      </c>
      <c r="J15" s="87">
        <v>16</v>
      </c>
      <c r="K15" s="51" t="s">
        <v>236</v>
      </c>
      <c r="M15" s="5" t="s">
        <v>45</v>
      </c>
      <c r="N15" s="5">
        <f>E8</f>
        <v>3</v>
      </c>
      <c r="O15" s="11" t="s">
        <v>278</v>
      </c>
      <c r="P15" s="11">
        <v>0</v>
      </c>
      <c r="Q15" s="5">
        <f t="shared" si="3"/>
        <v>3</v>
      </c>
      <c r="R15" s="5" t="s">
        <v>268</v>
      </c>
      <c r="S15" s="5" t="s">
        <v>67</v>
      </c>
      <c r="T15" s="5">
        <f>E4</f>
        <v>3</v>
      </c>
      <c r="U15" s="11">
        <v>0</v>
      </c>
      <c r="V15" s="5">
        <v>0</v>
      </c>
      <c r="W15" s="14">
        <f t="shared" si="0"/>
        <v>3</v>
      </c>
      <c r="X15" s="5" t="s">
        <v>267</v>
      </c>
    </row>
    <row r="16" spans="1:26" ht="20" customHeight="1">
      <c r="A16" s="27" t="s">
        <v>65</v>
      </c>
      <c r="B16" s="5" t="s">
        <v>25</v>
      </c>
      <c r="C16" s="111" t="s">
        <v>83</v>
      </c>
      <c r="D16" s="112"/>
      <c r="E16" s="113"/>
      <c r="F16" s="96" t="s">
        <v>231</v>
      </c>
      <c r="G16" s="86" t="s">
        <v>277</v>
      </c>
      <c r="H16" s="78" t="s">
        <v>241</v>
      </c>
      <c r="I16" s="85" t="s">
        <v>232</v>
      </c>
      <c r="J16" s="105">
        <v>16</v>
      </c>
      <c r="K16" s="52" t="s">
        <v>237</v>
      </c>
      <c r="M16" s="5" t="s">
        <v>46</v>
      </c>
      <c r="N16" s="5">
        <f>E7</f>
        <v>2</v>
      </c>
      <c r="O16" s="11">
        <v>0</v>
      </c>
      <c r="P16" s="11">
        <v>0</v>
      </c>
      <c r="Q16" s="5">
        <f t="shared" si="3"/>
        <v>2</v>
      </c>
      <c r="R16" s="5" t="s">
        <v>271</v>
      </c>
      <c r="S16" s="5" t="s">
        <v>68</v>
      </c>
      <c r="T16" s="5"/>
      <c r="U16" s="11">
        <v>0</v>
      </c>
      <c r="V16" s="5">
        <v>0</v>
      </c>
      <c r="W16" s="14">
        <f t="shared" si="0"/>
        <v>0</v>
      </c>
      <c r="X16" s="5" t="s">
        <v>272</v>
      </c>
    </row>
    <row r="17" spans="1:24" ht="20" customHeight="1">
      <c r="A17" s="73" t="s">
        <v>94</v>
      </c>
      <c r="B17" s="5" t="s">
        <v>26</v>
      </c>
      <c r="C17" s="111" t="s">
        <v>84</v>
      </c>
      <c r="D17" s="112"/>
      <c r="E17" s="113"/>
      <c r="F17" s="97"/>
      <c r="G17" s="107" t="s">
        <v>238</v>
      </c>
      <c r="H17" s="108"/>
      <c r="I17" s="20" t="s">
        <v>287</v>
      </c>
      <c r="J17" s="106"/>
      <c r="K17" s="52"/>
      <c r="M17" s="5" t="s">
        <v>47</v>
      </c>
      <c r="N17" s="5">
        <f>E4</f>
        <v>3</v>
      </c>
      <c r="O17" s="11">
        <v>0</v>
      </c>
      <c r="P17" s="11">
        <v>0</v>
      </c>
      <c r="Q17" s="5">
        <f t="shared" si="3"/>
        <v>3</v>
      </c>
      <c r="R17" s="5" t="s">
        <v>267</v>
      </c>
      <c r="S17" s="5" t="s">
        <v>69</v>
      </c>
      <c r="T17" s="5">
        <f>E6</f>
        <v>5</v>
      </c>
      <c r="U17" s="11">
        <v>12</v>
      </c>
      <c r="V17" s="5">
        <v>2</v>
      </c>
      <c r="W17" s="14">
        <f t="shared" si="0"/>
        <v>19</v>
      </c>
      <c r="X17" s="5" t="s">
        <v>266</v>
      </c>
    </row>
    <row r="18" spans="1:24" ht="20" customHeight="1">
      <c r="A18" s="28" t="s">
        <v>81</v>
      </c>
      <c r="B18" s="5" t="s">
        <v>27</v>
      </c>
      <c r="C18" s="111" t="s">
        <v>84</v>
      </c>
      <c r="D18" s="112"/>
      <c r="E18" s="113"/>
      <c r="F18" s="98" t="s">
        <v>239</v>
      </c>
      <c r="G18" s="85" t="s">
        <v>275</v>
      </c>
      <c r="H18" s="100" t="s">
        <v>242</v>
      </c>
      <c r="I18" s="102" t="s">
        <v>240</v>
      </c>
      <c r="J18" s="104">
        <v>18</v>
      </c>
      <c r="K18" s="52" t="s">
        <v>243</v>
      </c>
      <c r="M18" s="5" t="s">
        <v>48</v>
      </c>
      <c r="N18" s="5">
        <f>E8</f>
        <v>3</v>
      </c>
      <c r="O18" s="11">
        <v>0</v>
      </c>
      <c r="P18" s="11">
        <v>0</v>
      </c>
      <c r="Q18" s="5">
        <f t="shared" si="3"/>
        <v>3</v>
      </c>
      <c r="R18" s="5" t="s">
        <v>268</v>
      </c>
      <c r="S18" s="5" t="s">
        <v>70</v>
      </c>
      <c r="T18" s="5">
        <f>E7</f>
        <v>2</v>
      </c>
      <c r="U18" s="11">
        <v>0</v>
      </c>
      <c r="V18" s="5">
        <v>0</v>
      </c>
      <c r="W18" s="14">
        <f t="shared" si="0"/>
        <v>2</v>
      </c>
      <c r="X18" s="5" t="s">
        <v>271</v>
      </c>
    </row>
    <row r="19" spans="1:24" ht="20" customHeight="1" thickBot="1">
      <c r="A19" s="29" t="s">
        <v>208</v>
      </c>
      <c r="B19" s="30" t="s">
        <v>204</v>
      </c>
      <c r="C19" s="137" t="s">
        <v>209</v>
      </c>
      <c r="D19" s="115"/>
      <c r="E19" s="116"/>
      <c r="F19" s="99"/>
      <c r="G19" s="50" t="s">
        <v>276</v>
      </c>
      <c r="H19" s="101"/>
      <c r="I19" s="103"/>
      <c r="J19" s="103"/>
      <c r="K19" s="53" t="s">
        <v>244</v>
      </c>
      <c r="M19" s="5" t="s">
        <v>49</v>
      </c>
      <c r="N19" s="5">
        <f>E3</f>
        <v>1</v>
      </c>
      <c r="O19" s="11">
        <v>1</v>
      </c>
      <c r="P19" s="11">
        <v>0</v>
      </c>
      <c r="Q19" s="5">
        <f t="shared" si="3"/>
        <v>2</v>
      </c>
      <c r="R19" s="5" t="s">
        <v>269</v>
      </c>
      <c r="S19" s="5" t="s">
        <v>71</v>
      </c>
      <c r="T19" s="5">
        <f>E7</f>
        <v>2</v>
      </c>
      <c r="U19" s="11">
        <v>1</v>
      </c>
      <c r="V19" s="5">
        <v>0</v>
      </c>
      <c r="W19" s="14">
        <f t="shared" si="0"/>
        <v>3</v>
      </c>
      <c r="X19" s="5" t="s">
        <v>271</v>
      </c>
    </row>
    <row r="20" spans="1:24" ht="20" customHeight="1" thickTop="1">
      <c r="A20" s="57" t="s">
        <v>247</v>
      </c>
      <c r="B20" s="46"/>
      <c r="C20" s="46"/>
      <c r="D20" s="46"/>
      <c r="E20" s="47"/>
      <c r="F20" s="76" t="s">
        <v>258</v>
      </c>
      <c r="G20" s="125" t="s">
        <v>259</v>
      </c>
      <c r="H20" s="125"/>
      <c r="I20" s="125"/>
      <c r="J20" s="125"/>
      <c r="K20" s="126"/>
      <c r="M20" s="5" t="s">
        <v>50</v>
      </c>
      <c r="N20" s="5">
        <f>E6</f>
        <v>5</v>
      </c>
      <c r="O20" s="11">
        <v>12</v>
      </c>
      <c r="P20" s="11">
        <v>0</v>
      </c>
      <c r="Q20" s="5">
        <f t="shared" si="3"/>
        <v>17</v>
      </c>
      <c r="R20" s="5" t="s">
        <v>266</v>
      </c>
      <c r="S20" s="5" t="s">
        <v>72</v>
      </c>
      <c r="T20" s="5">
        <f>E3</f>
        <v>1</v>
      </c>
      <c r="U20" s="11">
        <v>0</v>
      </c>
      <c r="V20" s="5">
        <v>0</v>
      </c>
      <c r="W20" s="14">
        <f t="shared" si="0"/>
        <v>1</v>
      </c>
      <c r="X20" s="5" t="s">
        <v>269</v>
      </c>
    </row>
    <row r="21" spans="1:24" ht="20" customHeight="1">
      <c r="A21" s="58" t="s">
        <v>248</v>
      </c>
      <c r="B21" s="3"/>
      <c r="C21" s="3"/>
      <c r="D21" s="3"/>
      <c r="E21" s="3"/>
      <c r="F21" s="63"/>
      <c r="G21" s="127"/>
      <c r="H21" s="127"/>
      <c r="I21" s="127"/>
      <c r="J21" s="127"/>
      <c r="K21" s="128"/>
      <c r="M21" s="5" t="s">
        <v>51</v>
      </c>
      <c r="N21" s="5">
        <f>E6</f>
        <v>5</v>
      </c>
      <c r="O21" s="11">
        <v>2</v>
      </c>
      <c r="P21" s="11">
        <v>0</v>
      </c>
      <c r="Q21" s="5">
        <f t="shared" si="3"/>
        <v>7</v>
      </c>
      <c r="R21" s="5" t="s">
        <v>266</v>
      </c>
      <c r="S21" s="5" t="s">
        <v>73</v>
      </c>
      <c r="T21" s="5">
        <f>E4</f>
        <v>3</v>
      </c>
      <c r="U21" s="11" t="s">
        <v>278</v>
      </c>
      <c r="V21" s="5">
        <v>0</v>
      </c>
      <c r="W21" s="14">
        <f t="shared" si="0"/>
        <v>3</v>
      </c>
      <c r="X21" s="5" t="s">
        <v>267</v>
      </c>
    </row>
    <row r="22" spans="1:24" ht="20" customHeight="1" thickBot="1">
      <c r="A22" s="60" t="s">
        <v>249</v>
      </c>
      <c r="B22" s="48"/>
      <c r="C22" s="6"/>
      <c r="D22" s="6"/>
      <c r="E22" s="6"/>
      <c r="F22" s="63"/>
      <c r="G22" s="129"/>
      <c r="H22" s="129"/>
      <c r="I22" s="129"/>
      <c r="J22" s="129"/>
      <c r="K22" s="130"/>
      <c r="M22" s="5" t="s">
        <v>52</v>
      </c>
      <c r="N22" s="5">
        <f>E6</f>
        <v>5</v>
      </c>
      <c r="O22" s="11">
        <v>4</v>
      </c>
      <c r="P22" s="11">
        <v>0</v>
      </c>
      <c r="Q22" s="5">
        <f t="shared" si="3"/>
        <v>9</v>
      </c>
      <c r="R22" s="5" t="s">
        <v>266</v>
      </c>
      <c r="S22" s="5" t="s">
        <v>74</v>
      </c>
      <c r="T22" s="5">
        <f>E8</f>
        <v>3</v>
      </c>
      <c r="U22" s="11">
        <v>4</v>
      </c>
      <c r="V22" s="5" t="s">
        <v>280</v>
      </c>
      <c r="W22" s="14">
        <f t="shared" si="0"/>
        <v>7</v>
      </c>
      <c r="X22" s="5" t="s">
        <v>268</v>
      </c>
    </row>
    <row r="23" spans="1:24" ht="20" customHeight="1" thickTop="1">
      <c r="A23" s="123" t="s">
        <v>250</v>
      </c>
      <c r="B23" s="124"/>
      <c r="C23" s="65" t="s">
        <v>260</v>
      </c>
      <c r="D23" s="46"/>
      <c r="E23" s="72"/>
      <c r="F23" s="47"/>
      <c r="G23" s="131" t="s">
        <v>290</v>
      </c>
      <c r="H23" s="132"/>
      <c r="I23" s="64"/>
      <c r="J23" s="64"/>
      <c r="K23" s="64"/>
      <c r="M23" s="5" t="s">
        <v>54</v>
      </c>
      <c r="N23" s="5">
        <f>E6</f>
        <v>5</v>
      </c>
      <c r="O23" s="11">
        <v>1</v>
      </c>
      <c r="P23" s="11">
        <v>0</v>
      </c>
      <c r="Q23" s="5">
        <f t="shared" si="3"/>
        <v>6</v>
      </c>
      <c r="R23" s="5" t="s">
        <v>266</v>
      </c>
      <c r="S23" s="5" t="s">
        <v>75</v>
      </c>
      <c r="T23" s="5">
        <f>E4</f>
        <v>3</v>
      </c>
      <c r="U23" s="11">
        <v>0</v>
      </c>
      <c r="V23" s="5">
        <v>0</v>
      </c>
      <c r="W23" s="14">
        <f t="shared" si="0"/>
        <v>3</v>
      </c>
      <c r="X23" s="5" t="s">
        <v>267</v>
      </c>
    </row>
    <row r="24" spans="1:24" ht="20" customHeight="1">
      <c r="A24" s="74" t="s">
        <v>251</v>
      </c>
      <c r="B24" s="75" t="s">
        <v>254</v>
      </c>
      <c r="C24" s="66" t="s">
        <v>261</v>
      </c>
      <c r="D24" s="3"/>
      <c r="E24" s="59"/>
      <c r="F24" s="59"/>
      <c r="G24" s="133"/>
      <c r="H24" s="134"/>
      <c r="M24" s="5" t="s">
        <v>53</v>
      </c>
      <c r="N24" s="5">
        <f>E6</f>
        <v>5</v>
      </c>
      <c r="O24" s="11">
        <v>1</v>
      </c>
      <c r="P24" s="11">
        <v>0</v>
      </c>
      <c r="Q24" s="5">
        <f t="shared" si="3"/>
        <v>6</v>
      </c>
      <c r="R24" s="5" t="s">
        <v>266</v>
      </c>
      <c r="S24" s="14" t="s">
        <v>257</v>
      </c>
      <c r="T24" s="14">
        <v>0</v>
      </c>
      <c r="U24" s="61">
        <v>3</v>
      </c>
      <c r="V24" s="5">
        <v>0</v>
      </c>
      <c r="W24" s="14">
        <f>SUM(T24:V24)</f>
        <v>3</v>
      </c>
      <c r="X24" s="5" t="s">
        <v>272</v>
      </c>
    </row>
    <row r="25" spans="1:24" ht="15" thickBot="1">
      <c r="A25" s="58" t="s">
        <v>252</v>
      </c>
      <c r="B25" s="59" t="s">
        <v>255</v>
      </c>
      <c r="C25" s="67" t="s">
        <v>262</v>
      </c>
      <c r="D25" s="48"/>
      <c r="E25" s="69"/>
      <c r="F25" s="49"/>
      <c r="G25" s="135"/>
      <c r="H25" s="136"/>
      <c r="I25" s="62"/>
      <c r="J25" s="62"/>
      <c r="K25" s="62"/>
    </row>
    <row r="26" spans="1:24" ht="16" thickTop="1" thickBot="1">
      <c r="A26" s="60" t="s">
        <v>253</v>
      </c>
      <c r="B26" s="49" t="s">
        <v>256</v>
      </c>
      <c r="C26" s="63"/>
      <c r="D26" s="8"/>
    </row>
    <row r="27" spans="1:24" ht="15" thickTop="1"/>
    <row r="55" spans="9:11" ht="17.25" customHeight="1"/>
    <row r="56" spans="9:11" ht="21.75" customHeight="1"/>
    <row r="57" spans="9:11">
      <c r="I57" s="2"/>
      <c r="J57" s="2"/>
      <c r="K57" s="2"/>
    </row>
    <row r="58" spans="9:11">
      <c r="I58" s="2"/>
      <c r="J58" s="2"/>
      <c r="K58" s="2"/>
    </row>
  </sheetData>
  <mergeCells count="25">
    <mergeCell ref="G20:K22"/>
    <mergeCell ref="A23:B23"/>
    <mergeCell ref="G23:H25"/>
    <mergeCell ref="C18:E18"/>
    <mergeCell ref="F18:F19"/>
    <mergeCell ref="H18:H19"/>
    <mergeCell ref="I18:I19"/>
    <mergeCell ref="J18:J19"/>
    <mergeCell ref="C19:E19"/>
    <mergeCell ref="J16:J17"/>
    <mergeCell ref="C17:E17"/>
    <mergeCell ref="G17:H17"/>
    <mergeCell ref="I1:K1"/>
    <mergeCell ref="H2:K2"/>
    <mergeCell ref="H3:K3"/>
    <mergeCell ref="C10:E10"/>
    <mergeCell ref="J10:K12"/>
    <mergeCell ref="C11:E11"/>
    <mergeCell ref="G11:H11"/>
    <mergeCell ref="C12:E12"/>
    <mergeCell ref="C13:E13"/>
    <mergeCell ref="C14:E14"/>
    <mergeCell ref="C15:E15"/>
    <mergeCell ref="C16:E16"/>
    <mergeCell ref="F16:F1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BreakPreview" zoomScale="90" zoomScaleSheetLayoutView="90" workbookViewId="0">
      <selection activeCell="C23" sqref="C23"/>
    </sheetView>
  </sheetViews>
  <sheetFormatPr baseColWidth="10" defaultColWidth="8.83203125" defaultRowHeight="14" x14ac:dyDescent="0"/>
  <cols>
    <col min="2" max="2" width="22.33203125" customWidth="1"/>
  </cols>
  <sheetData>
    <row r="1" spans="1:16">
      <c r="A1" t="s">
        <v>126</v>
      </c>
    </row>
    <row r="2" spans="1:16">
      <c r="A2" t="s">
        <v>100</v>
      </c>
      <c r="I2" t="s">
        <v>169</v>
      </c>
      <c r="M2" t="s">
        <v>205</v>
      </c>
    </row>
    <row r="3" spans="1:16">
      <c r="A3" s="5" t="s">
        <v>127</v>
      </c>
      <c r="B3" s="5"/>
      <c r="D3" s="5" t="s">
        <v>141</v>
      </c>
      <c r="E3" s="5"/>
      <c r="F3" s="5"/>
      <c r="I3" s="11" t="s">
        <v>127</v>
      </c>
      <c r="J3" s="5"/>
      <c r="K3" s="5"/>
      <c r="L3" s="5"/>
      <c r="M3" s="5" t="s">
        <v>127</v>
      </c>
      <c r="N3" s="5"/>
      <c r="O3" s="5"/>
      <c r="P3" s="5"/>
    </row>
    <row r="4" spans="1:16">
      <c r="A4" s="5"/>
      <c r="B4" s="5" t="s">
        <v>129</v>
      </c>
      <c r="D4" s="5"/>
      <c r="E4" s="138" t="s">
        <v>105</v>
      </c>
      <c r="F4" s="138"/>
      <c r="I4" s="11"/>
      <c r="J4" s="5" t="s">
        <v>173</v>
      </c>
      <c r="K4" s="5"/>
      <c r="L4" s="5"/>
    </row>
    <row r="5" spans="1:16">
      <c r="A5" s="5"/>
      <c r="B5" s="5" t="s">
        <v>135</v>
      </c>
      <c r="D5" s="5"/>
      <c r="E5" s="138" t="s">
        <v>106</v>
      </c>
      <c r="F5" s="138"/>
      <c r="I5" s="1"/>
    </row>
    <row r="6" spans="1:16">
      <c r="I6" s="1"/>
    </row>
    <row r="7" spans="1:16">
      <c r="A7" s="5" t="s">
        <v>132</v>
      </c>
      <c r="B7" s="5"/>
      <c r="D7" s="11" t="s">
        <v>30</v>
      </c>
      <c r="E7" s="10"/>
      <c r="F7" s="3"/>
      <c r="G7" s="4"/>
      <c r="I7" s="11" t="s">
        <v>132</v>
      </c>
      <c r="J7" s="5"/>
      <c r="K7" s="5"/>
      <c r="L7" s="5"/>
      <c r="M7" s="5" t="s">
        <v>132</v>
      </c>
      <c r="N7" s="5"/>
      <c r="O7" s="5"/>
      <c r="P7" s="5"/>
    </row>
    <row r="8" spans="1:16" ht="16.5" customHeight="1">
      <c r="A8" s="5"/>
      <c r="B8" s="5" t="s">
        <v>133</v>
      </c>
      <c r="D8" s="11" t="s">
        <v>100</v>
      </c>
      <c r="E8" s="10" t="s">
        <v>101</v>
      </c>
      <c r="F8" s="3"/>
      <c r="G8" s="4"/>
      <c r="I8" s="11"/>
      <c r="J8" s="5" t="s">
        <v>174</v>
      </c>
      <c r="K8" s="5"/>
      <c r="L8" s="5" t="s">
        <v>175</v>
      </c>
      <c r="N8" t="s">
        <v>307</v>
      </c>
    </row>
    <row r="9" spans="1:16">
      <c r="A9" s="5"/>
      <c r="B9" s="5" t="s">
        <v>135</v>
      </c>
      <c r="D9" s="11"/>
      <c r="E9" s="10" t="s">
        <v>102</v>
      </c>
      <c r="F9" s="3"/>
      <c r="G9" s="4"/>
      <c r="I9" s="1"/>
    </row>
    <row r="10" spans="1:16">
      <c r="D10" s="11"/>
      <c r="E10" s="10" t="s">
        <v>103</v>
      </c>
      <c r="F10" s="3"/>
      <c r="G10" s="4"/>
      <c r="I10" s="1"/>
    </row>
    <row r="11" spans="1:16">
      <c r="A11" s="5" t="s">
        <v>138</v>
      </c>
      <c r="B11" s="5"/>
      <c r="D11" s="11"/>
      <c r="E11" s="10" t="s">
        <v>104</v>
      </c>
      <c r="F11" s="3"/>
      <c r="G11" s="4"/>
      <c r="I11" s="11" t="s">
        <v>138</v>
      </c>
      <c r="J11" s="5"/>
      <c r="K11" s="5"/>
      <c r="L11" s="5"/>
      <c r="M11" s="5" t="s">
        <v>138</v>
      </c>
      <c r="N11" s="5"/>
      <c r="O11" s="5"/>
      <c r="P11" s="5"/>
    </row>
    <row r="12" spans="1:16">
      <c r="A12" s="5"/>
      <c r="B12" s="5" t="s">
        <v>101</v>
      </c>
      <c r="D12" s="11"/>
      <c r="E12" s="10" t="s">
        <v>105</v>
      </c>
      <c r="F12" s="3"/>
      <c r="G12" s="4"/>
      <c r="I12" s="11"/>
      <c r="J12" s="5"/>
      <c r="K12" s="5"/>
      <c r="L12" s="5"/>
    </row>
    <row r="13" spans="1:16">
      <c r="A13" s="5"/>
      <c r="B13" s="5" t="s">
        <v>140</v>
      </c>
      <c r="D13" s="11"/>
      <c r="E13" s="10" t="s">
        <v>106</v>
      </c>
      <c r="F13" s="3"/>
      <c r="G13" s="4"/>
      <c r="I13" s="1"/>
    </row>
    <row r="14" spans="1:16">
      <c r="A14" s="5"/>
      <c r="B14" s="5" t="s">
        <v>102</v>
      </c>
      <c r="D14" s="11"/>
      <c r="E14" s="10" t="s">
        <v>136</v>
      </c>
      <c r="F14" s="3"/>
      <c r="G14" s="4"/>
      <c r="I14" s="1"/>
    </row>
    <row r="15" spans="1:16">
      <c r="D15" s="11" t="s">
        <v>107</v>
      </c>
      <c r="E15" s="10" t="s">
        <v>108</v>
      </c>
      <c r="F15" s="3"/>
      <c r="G15" s="4"/>
      <c r="I15" s="1"/>
    </row>
    <row r="16" spans="1:16">
      <c r="A16" s="5" t="s">
        <v>142</v>
      </c>
      <c r="B16" s="5"/>
      <c r="D16" s="11"/>
      <c r="E16" s="10" t="s">
        <v>109</v>
      </c>
      <c r="F16" s="3"/>
      <c r="G16" s="4"/>
      <c r="I16" s="11" t="s">
        <v>142</v>
      </c>
      <c r="J16" s="5"/>
      <c r="K16" s="5"/>
      <c r="L16" s="5"/>
      <c r="M16" s="5" t="s">
        <v>142</v>
      </c>
      <c r="N16" s="5"/>
      <c r="O16" s="5"/>
      <c r="P16" s="5"/>
    </row>
    <row r="17" spans="1:16">
      <c r="A17" s="5"/>
      <c r="B17" s="5" t="s">
        <v>143</v>
      </c>
      <c r="D17" s="11"/>
      <c r="E17" s="10" t="s">
        <v>110</v>
      </c>
      <c r="F17" s="3"/>
      <c r="G17" s="4"/>
      <c r="I17" s="11"/>
      <c r="J17" s="5" t="s">
        <v>172</v>
      </c>
      <c r="K17" s="5"/>
      <c r="L17" s="5"/>
    </row>
    <row r="18" spans="1:16">
      <c r="D18" s="11"/>
      <c r="E18" s="10" t="s">
        <v>111</v>
      </c>
      <c r="F18" s="3"/>
      <c r="G18" s="4"/>
      <c r="I18" s="1"/>
    </row>
    <row r="19" spans="1:16">
      <c r="A19" s="5" t="s">
        <v>144</v>
      </c>
      <c r="B19" s="5"/>
      <c r="D19" s="11" t="s">
        <v>115</v>
      </c>
      <c r="E19" s="10" t="s">
        <v>116</v>
      </c>
      <c r="F19" s="3"/>
      <c r="G19" s="4"/>
      <c r="I19" s="11" t="s">
        <v>144</v>
      </c>
      <c r="J19" s="5"/>
      <c r="K19" s="5"/>
      <c r="L19" s="5"/>
      <c r="M19" s="5" t="s">
        <v>144</v>
      </c>
      <c r="N19" s="5"/>
      <c r="O19" s="5"/>
      <c r="P19" s="5"/>
    </row>
    <row r="20" spans="1:16">
      <c r="A20" s="5"/>
      <c r="B20" s="5" t="s">
        <v>145</v>
      </c>
      <c r="D20" s="11" t="s">
        <v>112</v>
      </c>
      <c r="E20" s="10" t="s">
        <v>113</v>
      </c>
      <c r="F20" s="3"/>
      <c r="G20" s="4"/>
      <c r="I20" s="11"/>
      <c r="J20" s="5" t="s">
        <v>170</v>
      </c>
      <c r="K20" s="5"/>
      <c r="L20" s="5"/>
      <c r="M20" s="5"/>
      <c r="N20" s="5" t="s">
        <v>207</v>
      </c>
      <c r="O20" s="5"/>
      <c r="P20" s="5"/>
    </row>
    <row r="21" spans="1:16">
      <c r="A21" s="5"/>
      <c r="B21" s="5" t="s">
        <v>152</v>
      </c>
      <c r="D21" s="11"/>
      <c r="E21" s="10" t="s">
        <v>114</v>
      </c>
      <c r="F21" s="3"/>
      <c r="G21" s="4"/>
      <c r="I21" s="11"/>
      <c r="J21" s="5" t="s">
        <v>171</v>
      </c>
      <c r="K21" s="5"/>
      <c r="L21" s="5"/>
      <c r="M21" s="5"/>
      <c r="N21" s="5" t="s">
        <v>206</v>
      </c>
      <c r="O21" s="5"/>
      <c r="P21" s="5"/>
    </row>
    <row r="22" spans="1:16">
      <c r="A22" s="5"/>
      <c r="B22" s="5" t="s">
        <v>146</v>
      </c>
      <c r="D22" s="11" t="s">
        <v>115</v>
      </c>
      <c r="E22" s="10" t="s">
        <v>117</v>
      </c>
      <c r="F22" s="3"/>
      <c r="G22" s="4"/>
      <c r="I22" s="1"/>
    </row>
    <row r="23" spans="1:16">
      <c r="A23" s="5"/>
      <c r="B23" s="5" t="s">
        <v>147</v>
      </c>
      <c r="D23" s="11" t="s">
        <v>169</v>
      </c>
      <c r="E23" s="10" t="s">
        <v>173</v>
      </c>
      <c r="F23" s="3"/>
      <c r="G23" s="4"/>
      <c r="I23" s="1"/>
    </row>
    <row r="24" spans="1:16">
      <c r="A24" s="5"/>
      <c r="B24" s="5" t="s">
        <v>148</v>
      </c>
      <c r="I24" s="1"/>
    </row>
    <row r="25" spans="1:16">
      <c r="A25" s="5"/>
      <c r="B25" s="5" t="s">
        <v>153</v>
      </c>
      <c r="I25" s="1"/>
    </row>
    <row r="26" spans="1:16">
      <c r="I26" s="1"/>
    </row>
    <row r="27" spans="1:16">
      <c r="A27" s="5" t="s">
        <v>149</v>
      </c>
      <c r="B27" s="5"/>
      <c r="I27" s="11" t="s">
        <v>149</v>
      </c>
      <c r="J27" s="5"/>
      <c r="K27" s="5"/>
      <c r="L27" s="5"/>
      <c r="M27" s="5" t="s">
        <v>149</v>
      </c>
      <c r="N27" s="5"/>
      <c r="O27" s="5"/>
      <c r="P27" s="5"/>
    </row>
    <row r="28" spans="1:16">
      <c r="A28" s="5"/>
      <c r="B28" s="5" t="s">
        <v>150</v>
      </c>
      <c r="I28" s="1"/>
    </row>
    <row r="29" spans="1:16">
      <c r="A29" s="5"/>
      <c r="B29" s="5" t="s">
        <v>154</v>
      </c>
      <c r="I29" s="1"/>
    </row>
    <row r="30" spans="1:16">
      <c r="I30" s="1"/>
    </row>
    <row r="31" spans="1:16">
      <c r="A31" s="5" t="s">
        <v>128</v>
      </c>
      <c r="B31" s="5"/>
      <c r="I31" s="11" t="s">
        <v>128</v>
      </c>
      <c r="J31" s="5"/>
      <c r="K31" s="5"/>
      <c r="L31" s="5"/>
      <c r="M31" s="5" t="s">
        <v>128</v>
      </c>
      <c r="N31" s="5"/>
      <c r="O31" s="5"/>
      <c r="P31" s="5"/>
    </row>
    <row r="32" spans="1:16">
      <c r="A32" s="5"/>
      <c r="B32" s="5" t="s">
        <v>130</v>
      </c>
      <c r="I32" s="11"/>
      <c r="J32" s="5" t="s">
        <v>198</v>
      </c>
      <c r="K32" s="5"/>
      <c r="L32" s="5" t="s">
        <v>175</v>
      </c>
    </row>
    <row r="33" spans="1:16">
      <c r="A33" s="5"/>
      <c r="B33" s="5" t="s">
        <v>131</v>
      </c>
      <c r="I33" s="1"/>
    </row>
    <row r="34" spans="1:16">
      <c r="I34" s="1"/>
    </row>
    <row r="35" spans="1:16">
      <c r="A35" s="5" t="s">
        <v>134</v>
      </c>
      <c r="B35" s="5"/>
      <c r="I35" s="11" t="s">
        <v>134</v>
      </c>
      <c r="J35" s="5"/>
      <c r="K35" s="5"/>
      <c r="L35" s="5"/>
      <c r="M35" s="5" t="s">
        <v>134</v>
      </c>
      <c r="N35" s="5"/>
      <c r="O35" s="5"/>
      <c r="P35" s="5"/>
    </row>
    <row r="36" spans="1:16">
      <c r="A36" s="5"/>
      <c r="B36" s="5" t="s">
        <v>155</v>
      </c>
      <c r="I36" s="5"/>
      <c r="J36" s="5" t="s">
        <v>176</v>
      </c>
      <c r="K36" s="5"/>
      <c r="L36" s="5" t="s">
        <v>177</v>
      </c>
    </row>
    <row r="37" spans="1:16">
      <c r="A37" s="5"/>
      <c r="B37" s="5" t="s">
        <v>156</v>
      </c>
    </row>
    <row r="38" spans="1:16">
      <c r="A38" s="5"/>
      <c r="B38" s="5" t="s">
        <v>157</v>
      </c>
    </row>
    <row r="39" spans="1:16">
      <c r="A39" s="5"/>
      <c r="B39" s="5" t="s">
        <v>136</v>
      </c>
    </row>
    <row r="40" spans="1:16">
      <c r="A40" s="5"/>
      <c r="B40" s="5" t="s">
        <v>137</v>
      </c>
    </row>
    <row r="41" spans="1:16">
      <c r="A41" s="5"/>
      <c r="B41" s="5" t="s">
        <v>139</v>
      </c>
    </row>
    <row r="42" spans="1:16">
      <c r="A42" s="5"/>
      <c r="B42" s="5" t="s">
        <v>104</v>
      </c>
    </row>
    <row r="43" spans="1:16">
      <c r="A43" s="5"/>
      <c r="B43" s="5" t="s">
        <v>151</v>
      </c>
    </row>
    <row r="44" spans="1:16">
      <c r="A44" s="5"/>
      <c r="B44" s="5" t="s">
        <v>158</v>
      </c>
    </row>
    <row r="47" spans="1:16">
      <c r="A47" t="s">
        <v>107</v>
      </c>
      <c r="E47" t="s">
        <v>166</v>
      </c>
    </row>
    <row r="48" spans="1:16">
      <c r="A48" s="11" t="s">
        <v>127</v>
      </c>
      <c r="B48" s="5"/>
      <c r="C48" s="5"/>
      <c r="E48" s="138" t="s">
        <v>127</v>
      </c>
      <c r="F48" s="138"/>
      <c r="G48" s="5"/>
      <c r="H48" s="5"/>
    </row>
    <row r="49" spans="1:8">
      <c r="A49" s="11"/>
      <c r="B49" s="5" t="s">
        <v>159</v>
      </c>
      <c r="C49" s="5"/>
      <c r="E49" s="5"/>
      <c r="F49" s="138" t="s">
        <v>189</v>
      </c>
      <c r="G49" s="138"/>
      <c r="H49" s="5"/>
    </row>
    <row r="50" spans="1:8">
      <c r="A50" s="1"/>
    </row>
    <row r="51" spans="1:8">
      <c r="A51" s="1"/>
    </row>
    <row r="52" spans="1:8">
      <c r="A52" s="11" t="s">
        <v>132</v>
      </c>
      <c r="B52" s="5"/>
      <c r="C52" s="5"/>
      <c r="E52" s="138" t="s">
        <v>132</v>
      </c>
      <c r="F52" s="138"/>
      <c r="G52" s="5"/>
      <c r="H52" s="5"/>
    </row>
    <row r="53" spans="1:8">
      <c r="A53" s="11"/>
      <c r="B53" s="5" t="s">
        <v>192</v>
      </c>
      <c r="C53" s="5" t="s">
        <v>175</v>
      </c>
      <c r="E53" s="5"/>
      <c r="F53" s="138" t="s">
        <v>117</v>
      </c>
      <c r="G53" s="138"/>
      <c r="H53" s="5"/>
    </row>
    <row r="54" spans="1:8">
      <c r="A54" s="11"/>
      <c r="B54" s="5" t="s">
        <v>195</v>
      </c>
      <c r="C54" s="5" t="s">
        <v>177</v>
      </c>
    </row>
    <row r="55" spans="1:8">
      <c r="A55" s="11"/>
      <c r="B55" s="5" t="s">
        <v>165</v>
      </c>
      <c r="C55" s="5"/>
    </row>
    <row r="56" spans="1:8">
      <c r="A56" s="11"/>
      <c r="B56" s="5" t="s">
        <v>193</v>
      </c>
      <c r="C56" s="5" t="s">
        <v>177</v>
      </c>
      <c r="E56" s="5" t="s">
        <v>138</v>
      </c>
      <c r="F56" s="5"/>
      <c r="G56" s="5"/>
      <c r="H56" s="5"/>
    </row>
    <row r="57" spans="1:8">
      <c r="A57" s="11"/>
      <c r="B57" s="5" t="s">
        <v>194</v>
      </c>
      <c r="C57" s="5" t="s">
        <v>177</v>
      </c>
      <c r="E57" s="5"/>
      <c r="F57" s="5" t="s">
        <v>310</v>
      </c>
      <c r="G57" s="5"/>
      <c r="H57" s="5"/>
    </row>
    <row r="58" spans="1:8">
      <c r="A58" s="11"/>
      <c r="B58" s="5" t="s">
        <v>160</v>
      </c>
      <c r="C58" s="5"/>
    </row>
    <row r="59" spans="1:8">
      <c r="A59" s="1"/>
    </row>
    <row r="60" spans="1:8">
      <c r="A60" s="1"/>
    </row>
    <row r="61" spans="1:8">
      <c r="A61" s="11" t="s">
        <v>138</v>
      </c>
      <c r="B61" s="5"/>
      <c r="C61" s="5"/>
      <c r="E61" s="5" t="s">
        <v>142</v>
      </c>
      <c r="F61" s="5"/>
      <c r="G61" s="5"/>
      <c r="H61" s="5"/>
    </row>
    <row r="62" spans="1:8">
      <c r="A62" s="11"/>
      <c r="B62" s="5" t="s">
        <v>191</v>
      </c>
      <c r="C62" s="5" t="s">
        <v>175</v>
      </c>
      <c r="E62" s="5"/>
      <c r="F62" s="138" t="s">
        <v>188</v>
      </c>
      <c r="G62" s="138"/>
      <c r="H62" s="5" t="s">
        <v>177</v>
      </c>
    </row>
    <row r="63" spans="1:8">
      <c r="A63" s="11"/>
      <c r="B63" s="5" t="s">
        <v>161</v>
      </c>
      <c r="C63" s="5"/>
    </row>
    <row r="64" spans="1:8">
      <c r="A64" s="11"/>
      <c r="B64" s="5" t="s">
        <v>116</v>
      </c>
      <c r="C64" s="5"/>
      <c r="E64" s="5" t="s">
        <v>144</v>
      </c>
      <c r="F64" s="5"/>
      <c r="G64" s="5"/>
      <c r="H64" s="5"/>
    </row>
    <row r="65" spans="1:8">
      <c r="A65" s="1"/>
      <c r="E65" s="5"/>
      <c r="F65" s="138" t="s">
        <v>197</v>
      </c>
      <c r="G65" s="138"/>
      <c r="H65" s="5" t="s">
        <v>177</v>
      </c>
    </row>
    <row r="66" spans="1:8">
      <c r="A66" s="11" t="s">
        <v>142</v>
      </c>
      <c r="B66" s="5"/>
      <c r="C66" s="5"/>
      <c r="E66" s="5"/>
      <c r="F66" s="138" t="s">
        <v>113</v>
      </c>
      <c r="G66" s="138"/>
      <c r="H66" s="5"/>
    </row>
    <row r="67" spans="1:8">
      <c r="A67" s="1"/>
      <c r="E67" s="5"/>
      <c r="F67" s="138" t="s">
        <v>168</v>
      </c>
      <c r="G67" s="138"/>
      <c r="H67" s="5"/>
    </row>
    <row r="68" spans="1:8">
      <c r="A68" s="11" t="s">
        <v>144</v>
      </c>
      <c r="B68" s="5"/>
      <c r="C68" s="5"/>
    </row>
    <row r="69" spans="1:8">
      <c r="A69" s="11"/>
      <c r="B69" s="5" t="s">
        <v>111</v>
      </c>
      <c r="C69" s="5"/>
    </row>
    <row r="70" spans="1:8">
      <c r="A70" s="11"/>
      <c r="B70" s="5" t="s">
        <v>190</v>
      </c>
      <c r="C70" s="5" t="s">
        <v>177</v>
      </c>
    </row>
    <row r="71" spans="1:8">
      <c r="A71" s="1"/>
    </row>
    <row r="72" spans="1:8">
      <c r="A72" s="11" t="s">
        <v>149</v>
      </c>
      <c r="B72" s="5"/>
      <c r="C72" s="5"/>
      <c r="E72" s="5" t="s">
        <v>149</v>
      </c>
      <c r="F72" s="5"/>
      <c r="G72" s="5"/>
      <c r="H72" s="5"/>
    </row>
    <row r="73" spans="1:8">
      <c r="A73" s="1"/>
      <c r="E73" s="5"/>
      <c r="F73" s="138" t="s">
        <v>187</v>
      </c>
      <c r="G73" s="138"/>
      <c r="H73" s="5" t="s">
        <v>177</v>
      </c>
    </row>
    <row r="74" spans="1:8">
      <c r="A74" s="1"/>
    </row>
    <row r="75" spans="1:8">
      <c r="A75" s="1"/>
    </row>
    <row r="76" spans="1:8">
      <c r="A76" s="11" t="s">
        <v>128</v>
      </c>
      <c r="B76" s="5"/>
      <c r="C76" s="5"/>
      <c r="E76" s="5" t="s">
        <v>128</v>
      </c>
      <c r="F76" s="5"/>
      <c r="G76" s="5"/>
      <c r="H76" s="5"/>
    </row>
    <row r="77" spans="1:8">
      <c r="A77" s="11"/>
      <c r="B77" s="5" t="s">
        <v>162</v>
      </c>
      <c r="C77" s="5"/>
      <c r="E77" s="5"/>
      <c r="F77" s="138" t="s">
        <v>186</v>
      </c>
      <c r="G77" s="138"/>
      <c r="H77" s="5" t="s">
        <v>177</v>
      </c>
    </row>
    <row r="78" spans="1:8">
      <c r="A78" s="1"/>
    </row>
    <row r="79" spans="1:8">
      <c r="A79" s="1"/>
    </row>
    <row r="80" spans="1:8">
      <c r="A80" s="11" t="s">
        <v>134</v>
      </c>
      <c r="B80" s="5"/>
      <c r="C80" s="5"/>
      <c r="E80" s="5" t="s">
        <v>134</v>
      </c>
      <c r="F80" s="5"/>
      <c r="G80" s="5"/>
      <c r="H80" s="5"/>
    </row>
    <row r="81" spans="1:8">
      <c r="A81" s="5"/>
      <c r="B81" s="5" t="s">
        <v>163</v>
      </c>
      <c r="C81" s="5"/>
      <c r="E81" s="5"/>
      <c r="F81" s="138" t="s">
        <v>178</v>
      </c>
      <c r="G81" s="138"/>
      <c r="H81" s="5" t="s">
        <v>177</v>
      </c>
    </row>
    <row r="82" spans="1:8">
      <c r="A82" s="5"/>
      <c r="B82" s="5" t="s">
        <v>164</v>
      </c>
      <c r="C82" s="5"/>
      <c r="E82" s="5"/>
      <c r="F82" s="138" t="s">
        <v>179</v>
      </c>
      <c r="G82" s="138"/>
      <c r="H82" s="5" t="s">
        <v>177</v>
      </c>
    </row>
    <row r="83" spans="1:8">
      <c r="E83" s="5"/>
      <c r="F83" s="138" t="s">
        <v>180</v>
      </c>
      <c r="G83" s="138"/>
      <c r="H83" s="5" t="s">
        <v>177</v>
      </c>
    </row>
    <row r="84" spans="1:8">
      <c r="E84" s="5"/>
      <c r="F84" s="138" t="s">
        <v>181</v>
      </c>
      <c r="G84" s="138"/>
      <c r="H84" s="5" t="s">
        <v>177</v>
      </c>
    </row>
    <row r="85" spans="1:8">
      <c r="E85" s="5"/>
      <c r="F85" s="138" t="s">
        <v>182</v>
      </c>
      <c r="G85" s="138"/>
      <c r="H85" s="5" t="s">
        <v>177</v>
      </c>
    </row>
    <row r="86" spans="1:8">
      <c r="E86" s="5"/>
      <c r="F86" s="138" t="s">
        <v>183</v>
      </c>
      <c r="G86" s="138"/>
      <c r="H86" s="5" t="s">
        <v>177</v>
      </c>
    </row>
    <row r="87" spans="1:8">
      <c r="E87" s="5"/>
      <c r="F87" s="138" t="s">
        <v>184</v>
      </c>
      <c r="G87" s="138"/>
      <c r="H87" s="5" t="s">
        <v>177</v>
      </c>
    </row>
    <row r="88" spans="1:8">
      <c r="A88" s="5" t="s">
        <v>141</v>
      </c>
      <c r="B88" s="5"/>
      <c r="C88" s="5"/>
      <c r="E88" s="5"/>
      <c r="F88" s="138" t="s">
        <v>185</v>
      </c>
      <c r="G88" s="138"/>
      <c r="H88" s="5" t="s">
        <v>177</v>
      </c>
    </row>
    <row r="89" spans="1:8">
      <c r="A89" s="5"/>
      <c r="B89" s="5" t="s">
        <v>196</v>
      </c>
      <c r="C89" s="5" t="s">
        <v>175</v>
      </c>
      <c r="E89" s="5"/>
      <c r="F89" s="138" t="s">
        <v>167</v>
      </c>
      <c r="G89" s="138"/>
      <c r="H89" s="5"/>
    </row>
  </sheetData>
  <mergeCells count="21">
    <mergeCell ref="F73:G73"/>
    <mergeCell ref="E4:F4"/>
    <mergeCell ref="E5:F5"/>
    <mergeCell ref="E48:F48"/>
    <mergeCell ref="E52:F52"/>
    <mergeCell ref="F49:G49"/>
    <mergeCell ref="F53:G53"/>
    <mergeCell ref="F62:G62"/>
    <mergeCell ref="F65:G65"/>
    <mergeCell ref="F66:G66"/>
    <mergeCell ref="F67:G67"/>
    <mergeCell ref="F86:G86"/>
    <mergeCell ref="F87:G87"/>
    <mergeCell ref="F88:G88"/>
    <mergeCell ref="F89:G89"/>
    <mergeCell ref="F77:G77"/>
    <mergeCell ref="F81:G81"/>
    <mergeCell ref="F82:G82"/>
    <mergeCell ref="F83:G83"/>
    <mergeCell ref="F84:G84"/>
    <mergeCell ref="F85:G8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60" workbookViewId="0">
      <selection activeCell="L57" sqref="L57"/>
    </sheetView>
  </sheetViews>
  <sheetFormatPr baseColWidth="10" defaultColWidth="8.83203125" defaultRowHeight="14" x14ac:dyDescent="0"/>
  <cols>
    <col min="1" max="1" width="14.33203125" customWidth="1"/>
    <col min="2" max="2" width="5.1640625" customWidth="1"/>
    <col min="3" max="3" width="5.33203125" customWidth="1"/>
    <col min="4" max="4" width="5.1640625" customWidth="1"/>
    <col min="5" max="5" width="6.6640625" customWidth="1"/>
    <col min="6" max="6" width="7.33203125" customWidth="1"/>
    <col min="7" max="8" width="7.5" customWidth="1"/>
    <col min="9" max="9" width="7.33203125" customWidth="1"/>
    <col min="10" max="10" width="7.5" customWidth="1"/>
    <col min="11" max="11" width="9.1640625" customWidth="1"/>
    <col min="12" max="12" width="6" customWidth="1"/>
    <col min="14" max="14" width="12" customWidth="1"/>
  </cols>
  <sheetData>
    <row r="1" spans="1:14" ht="12" customHeight="1">
      <c r="A1" s="5" t="s">
        <v>31</v>
      </c>
      <c r="B1" s="5" t="s">
        <v>32</v>
      </c>
      <c r="C1" s="5" t="s">
        <v>33</v>
      </c>
      <c r="D1" s="5" t="s">
        <v>34</v>
      </c>
      <c r="E1" s="5" t="s">
        <v>213</v>
      </c>
      <c r="F1" s="5" t="s">
        <v>214</v>
      </c>
      <c r="G1" s="5" t="s">
        <v>215</v>
      </c>
      <c r="H1" s="5" t="s">
        <v>216</v>
      </c>
      <c r="I1" s="5" t="s">
        <v>217</v>
      </c>
      <c r="J1" s="5" t="s">
        <v>218</v>
      </c>
      <c r="K1" s="5" t="s">
        <v>219</v>
      </c>
      <c r="L1" s="5" t="s">
        <v>90</v>
      </c>
      <c r="N1" t="s">
        <v>90</v>
      </c>
    </row>
    <row r="2" spans="1:14" ht="12" customHeight="1">
      <c r="A2" s="5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>
        <f>SUM(B2:K2)</f>
        <v>0</v>
      </c>
      <c r="N2">
        <f>SUM(B2:K2)</f>
        <v>0</v>
      </c>
    </row>
    <row r="3" spans="1:14" ht="12" customHeight="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>
        <f t="shared" ref="L3:L46" si="0">SUM(B3:K3)</f>
        <v>0</v>
      </c>
      <c r="N3">
        <f t="shared" ref="N3:N49" si="1">SUM(B3:K3)</f>
        <v>0</v>
      </c>
    </row>
    <row r="4" spans="1:14" ht="12" customHeight="1">
      <c r="A4" s="5" t="s">
        <v>37</v>
      </c>
      <c r="B4" s="5"/>
      <c r="C4" s="5"/>
      <c r="D4" s="5"/>
      <c r="E4" s="5">
        <v>1</v>
      </c>
      <c r="F4" s="5"/>
      <c r="G4" s="5"/>
      <c r="H4" s="5"/>
      <c r="I4" s="5"/>
      <c r="J4" s="5"/>
      <c r="K4" s="5"/>
      <c r="L4" s="5">
        <f t="shared" si="0"/>
        <v>1</v>
      </c>
      <c r="N4">
        <f t="shared" si="1"/>
        <v>1</v>
      </c>
    </row>
    <row r="5" spans="1:14" ht="12" customHeight="1">
      <c r="A5" s="5" t="s">
        <v>38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 t="shared" si="0"/>
        <v>0</v>
      </c>
      <c r="N5">
        <f t="shared" si="1"/>
        <v>0</v>
      </c>
    </row>
    <row r="6" spans="1:14" ht="12" customHeight="1">
      <c r="A6" s="5" t="s">
        <v>76</v>
      </c>
      <c r="B6" s="5">
        <v>4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f t="shared" si="0"/>
        <v>13</v>
      </c>
      <c r="N6">
        <f t="shared" si="1"/>
        <v>13</v>
      </c>
    </row>
    <row r="7" spans="1:14" ht="12" customHeight="1">
      <c r="A7" s="5" t="s">
        <v>92</v>
      </c>
      <c r="B7" s="5">
        <v>2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f t="shared" si="0"/>
        <v>11</v>
      </c>
      <c r="N7">
        <f t="shared" si="1"/>
        <v>11</v>
      </c>
    </row>
    <row r="8" spans="1:14" ht="12" customHeight="1">
      <c r="A8" s="5" t="s">
        <v>39</v>
      </c>
      <c r="B8" s="5">
        <v>2</v>
      </c>
      <c r="C8" s="5"/>
      <c r="D8" s="5"/>
      <c r="E8" s="5"/>
      <c r="F8" s="5"/>
      <c r="G8" s="5"/>
      <c r="H8" s="5"/>
      <c r="I8" s="5"/>
      <c r="J8" s="5"/>
      <c r="K8" s="5"/>
      <c r="L8" s="5">
        <f>SUM(B8:K8)</f>
        <v>2</v>
      </c>
      <c r="N8">
        <f>IF(L8=0,"Can't Use",SUM(B8:K8))</f>
        <v>2</v>
      </c>
    </row>
    <row r="9" spans="1:14" ht="12" customHeight="1">
      <c r="A9" s="5" t="s">
        <v>77</v>
      </c>
      <c r="B9" s="5"/>
      <c r="C9" s="5"/>
      <c r="D9" s="5"/>
      <c r="E9" s="5"/>
      <c r="F9" s="5"/>
      <c r="G9" s="5"/>
      <c r="H9" s="5"/>
      <c r="I9" s="5"/>
      <c r="J9" s="5"/>
      <c r="K9" s="5"/>
      <c r="L9" s="5">
        <f t="shared" si="0"/>
        <v>0</v>
      </c>
      <c r="N9">
        <f t="shared" si="1"/>
        <v>0</v>
      </c>
    </row>
    <row r="10" spans="1:14" ht="12" customHeight="1">
      <c r="A10" s="5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>
        <f t="shared" si="0"/>
        <v>0</v>
      </c>
      <c r="N10" t="str">
        <f>IF(L10=0,"Can't Use",SUM(B10:K10))</f>
        <v>Can't Use</v>
      </c>
    </row>
    <row r="11" spans="1:14" ht="12" customHeight="1">
      <c r="A11" s="5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>
        <f t="shared" si="0"/>
        <v>0</v>
      </c>
      <c r="N11">
        <f t="shared" si="1"/>
        <v>0</v>
      </c>
    </row>
    <row r="12" spans="1:14" ht="12" customHeight="1">
      <c r="A12" s="5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>
        <f t="shared" si="0"/>
        <v>0</v>
      </c>
      <c r="N12">
        <f t="shared" si="1"/>
        <v>0</v>
      </c>
    </row>
    <row r="13" spans="1:14" ht="12" customHeight="1">
      <c r="A13" s="5" t="s">
        <v>43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>
        <f t="shared" si="0"/>
        <v>0</v>
      </c>
      <c r="N13">
        <f t="shared" si="1"/>
        <v>0</v>
      </c>
    </row>
    <row r="14" spans="1:14" ht="12" customHeight="1">
      <c r="A14" s="5" t="s">
        <v>44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>
        <f t="shared" si="0"/>
        <v>0</v>
      </c>
      <c r="N14">
        <f t="shared" si="1"/>
        <v>0</v>
      </c>
    </row>
    <row r="15" spans="1:14" ht="12" customHeight="1">
      <c r="A15" s="5" t="s">
        <v>45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>
        <f t="shared" si="0"/>
        <v>0</v>
      </c>
      <c r="N15" t="str">
        <f>IF(L15=B150,"Can't Use",SUM(B15:K15))</f>
        <v>Can't Use</v>
      </c>
    </row>
    <row r="16" spans="1:14" ht="12" customHeight="1">
      <c r="A16" s="5" t="s">
        <v>46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>
        <f t="shared" si="0"/>
        <v>0</v>
      </c>
      <c r="N16">
        <f t="shared" si="1"/>
        <v>0</v>
      </c>
    </row>
    <row r="17" spans="1:14" ht="12" customHeight="1">
      <c r="A17" s="5" t="s">
        <v>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>
        <f t="shared" si="0"/>
        <v>0</v>
      </c>
      <c r="N17">
        <f t="shared" si="1"/>
        <v>0</v>
      </c>
    </row>
    <row r="18" spans="1:14" ht="12" customHeight="1">
      <c r="A18" s="5" t="s">
        <v>48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>
        <f t="shared" si="0"/>
        <v>0</v>
      </c>
      <c r="N18">
        <f t="shared" si="1"/>
        <v>0</v>
      </c>
    </row>
    <row r="19" spans="1:14" ht="12" customHeight="1">
      <c r="A19" s="5" t="s">
        <v>49</v>
      </c>
      <c r="B19" s="5"/>
      <c r="C19" s="5"/>
      <c r="D19" s="5"/>
      <c r="E19" s="5"/>
      <c r="F19" s="5"/>
      <c r="G19" s="5"/>
      <c r="H19" s="5"/>
      <c r="I19" s="5"/>
      <c r="J19" s="5"/>
      <c r="K19" s="5">
        <v>2</v>
      </c>
      <c r="L19" s="5">
        <f>SUM(B19:K19)/2</f>
        <v>1</v>
      </c>
      <c r="N19">
        <f>SUM(B19:K19)/2</f>
        <v>1</v>
      </c>
    </row>
    <row r="20" spans="1:14" ht="12" customHeight="1">
      <c r="A20" s="5" t="s">
        <v>50</v>
      </c>
      <c r="B20" s="5">
        <v>4</v>
      </c>
      <c r="C20" s="5">
        <v>1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f t="shared" si="0"/>
        <v>13</v>
      </c>
      <c r="N20">
        <f t="shared" si="1"/>
        <v>13</v>
      </c>
    </row>
    <row r="21" spans="1:14" ht="12" customHeight="1">
      <c r="A21" s="5" t="s">
        <v>51</v>
      </c>
      <c r="B21" s="5">
        <v>1</v>
      </c>
      <c r="C21" s="5"/>
      <c r="D21" s="5">
        <v>1</v>
      </c>
      <c r="E21" s="5"/>
      <c r="F21" s="5"/>
      <c r="G21" s="5"/>
      <c r="H21" s="5"/>
      <c r="I21" s="5"/>
      <c r="J21" s="5"/>
      <c r="K21" s="5"/>
      <c r="L21" s="5">
        <f t="shared" si="0"/>
        <v>2</v>
      </c>
      <c r="N21">
        <f t="shared" si="1"/>
        <v>2</v>
      </c>
    </row>
    <row r="22" spans="1:14" ht="12" customHeight="1">
      <c r="A22" s="5" t="s">
        <v>52</v>
      </c>
      <c r="B22" s="5">
        <v>1</v>
      </c>
      <c r="C22" s="5">
        <v>1</v>
      </c>
      <c r="D22" s="5"/>
      <c r="E22" s="5"/>
      <c r="F22" s="5">
        <v>1</v>
      </c>
      <c r="G22" s="5"/>
      <c r="H22" s="5"/>
      <c r="I22" s="5">
        <v>1</v>
      </c>
      <c r="J22" s="5"/>
      <c r="K22" s="5"/>
      <c r="L22" s="5">
        <f t="shared" si="0"/>
        <v>4</v>
      </c>
      <c r="N22">
        <f t="shared" si="1"/>
        <v>4</v>
      </c>
    </row>
    <row r="23" spans="1:14" ht="12" customHeight="1">
      <c r="A23" s="5" t="s">
        <v>54</v>
      </c>
      <c r="B23" s="5">
        <v>1</v>
      </c>
      <c r="C23" s="5"/>
      <c r="D23" s="5"/>
      <c r="E23" s="5"/>
      <c r="F23" s="5"/>
      <c r="G23" s="5"/>
      <c r="H23" s="5"/>
      <c r="I23" s="5"/>
      <c r="J23" s="5"/>
      <c r="K23" s="5"/>
      <c r="L23" s="5">
        <f t="shared" si="0"/>
        <v>1</v>
      </c>
      <c r="N23">
        <f t="shared" si="1"/>
        <v>1</v>
      </c>
    </row>
    <row r="24" spans="1:14" ht="12" customHeight="1">
      <c r="A24" s="5" t="s">
        <v>53</v>
      </c>
      <c r="B24" s="5">
        <v>1</v>
      </c>
      <c r="C24" s="5"/>
      <c r="D24" s="5"/>
      <c r="E24" s="5"/>
      <c r="F24" s="5"/>
      <c r="G24" s="5"/>
      <c r="H24" s="5"/>
      <c r="I24" s="5"/>
      <c r="J24" s="5"/>
      <c r="K24" s="5"/>
      <c r="L24" s="5">
        <f t="shared" si="0"/>
        <v>1</v>
      </c>
      <c r="N24">
        <f t="shared" si="1"/>
        <v>1</v>
      </c>
    </row>
    <row r="25" spans="1:14" ht="12" customHeight="1">
      <c r="A25" s="5" t="s">
        <v>78</v>
      </c>
      <c r="B25" s="5"/>
      <c r="C25" s="5"/>
      <c r="D25" s="5">
        <v>1</v>
      </c>
      <c r="E25" s="5"/>
      <c r="F25" s="5"/>
      <c r="G25" s="5"/>
      <c r="H25" s="5">
        <v>1</v>
      </c>
      <c r="I25" s="5"/>
      <c r="J25" s="5"/>
      <c r="K25" s="5"/>
      <c r="L25" s="5">
        <f t="shared" si="0"/>
        <v>2</v>
      </c>
      <c r="N25">
        <f t="shared" si="1"/>
        <v>2</v>
      </c>
    </row>
    <row r="26" spans="1:14" ht="12" customHeight="1">
      <c r="A26" s="5" t="s">
        <v>55</v>
      </c>
      <c r="B26" s="5">
        <v>1</v>
      </c>
      <c r="C26" s="5"/>
      <c r="D26" s="5"/>
      <c r="E26" s="5"/>
      <c r="F26" s="5"/>
      <c r="G26" s="5"/>
      <c r="H26" s="5"/>
      <c r="I26" s="5"/>
      <c r="J26" s="5">
        <v>1</v>
      </c>
      <c r="K26" s="5"/>
      <c r="L26" s="5">
        <f t="shared" si="0"/>
        <v>2</v>
      </c>
      <c r="N26">
        <f t="shared" si="1"/>
        <v>2</v>
      </c>
    </row>
    <row r="27" spans="1:14" ht="12" customHeight="1">
      <c r="A27" s="5" t="s">
        <v>56</v>
      </c>
      <c r="B27" s="5">
        <v>1</v>
      </c>
      <c r="C27" s="5"/>
      <c r="D27" s="5"/>
      <c r="E27" s="5"/>
      <c r="F27" s="5"/>
      <c r="G27" s="5"/>
      <c r="H27" s="5"/>
      <c r="I27" s="5"/>
      <c r="J27" s="5"/>
      <c r="K27" s="5"/>
      <c r="L27" s="5">
        <f t="shared" si="0"/>
        <v>1</v>
      </c>
      <c r="N27">
        <f t="shared" si="1"/>
        <v>1</v>
      </c>
    </row>
    <row r="28" spans="1:14" ht="12" customHeight="1">
      <c r="A28" s="5" t="s">
        <v>57</v>
      </c>
      <c r="B28" s="5">
        <v>1</v>
      </c>
      <c r="C28" s="5"/>
      <c r="D28" s="5"/>
      <c r="E28" s="5"/>
      <c r="F28" s="5"/>
      <c r="G28" s="5"/>
      <c r="H28" s="5"/>
      <c r="I28" s="5"/>
      <c r="J28" s="5"/>
      <c r="K28" s="5"/>
      <c r="L28" s="5">
        <f t="shared" si="0"/>
        <v>1</v>
      </c>
      <c r="N28">
        <f t="shared" si="1"/>
        <v>1</v>
      </c>
    </row>
    <row r="29" spans="1:14" ht="12" customHeight="1">
      <c r="A29" s="5" t="s">
        <v>58</v>
      </c>
      <c r="B29" s="5">
        <v>1</v>
      </c>
      <c r="C29" s="5">
        <v>1</v>
      </c>
      <c r="D29" s="5"/>
      <c r="E29" s="5"/>
      <c r="F29" s="5">
        <v>1</v>
      </c>
      <c r="G29" s="5">
        <v>1</v>
      </c>
      <c r="H29" s="5"/>
      <c r="I29" s="5">
        <v>1</v>
      </c>
      <c r="J29" s="5">
        <v>1</v>
      </c>
      <c r="K29" s="5">
        <v>1</v>
      </c>
      <c r="L29" s="5">
        <f t="shared" si="0"/>
        <v>7</v>
      </c>
      <c r="N29">
        <f t="shared" si="1"/>
        <v>7</v>
      </c>
    </row>
    <row r="30" spans="1:14" ht="12" customHeight="1">
      <c r="A30" s="5" t="s">
        <v>59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>
        <f t="shared" si="0"/>
        <v>0</v>
      </c>
      <c r="N30">
        <f t="shared" si="1"/>
        <v>0</v>
      </c>
    </row>
    <row r="31" spans="1:14" ht="12" customHeight="1">
      <c r="A31" s="5" t="s">
        <v>60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>
        <f t="shared" si="0"/>
        <v>0</v>
      </c>
      <c r="N31">
        <f t="shared" si="1"/>
        <v>0</v>
      </c>
    </row>
    <row r="32" spans="1:14" ht="12" customHeight="1">
      <c r="A32" s="5" t="s">
        <v>61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>
        <f t="shared" si="0"/>
        <v>0</v>
      </c>
      <c r="N32" t="str">
        <f>IF(L32=0,"Can't Use",SUM(B32:K32))</f>
        <v>Can't Use</v>
      </c>
    </row>
    <row r="33" spans="1:14" ht="12" customHeight="1">
      <c r="A33" s="5" t="s">
        <v>62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>
        <f t="shared" si="0"/>
        <v>0</v>
      </c>
      <c r="N33">
        <f t="shared" si="1"/>
        <v>0</v>
      </c>
    </row>
    <row r="34" spans="1:14" ht="12" customHeight="1">
      <c r="A34" s="5" t="s">
        <v>212</v>
      </c>
      <c r="B34" s="5">
        <v>2</v>
      </c>
      <c r="C34" s="5">
        <v>1</v>
      </c>
      <c r="D34" s="5">
        <v>1</v>
      </c>
      <c r="E34" s="5">
        <v>2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f t="shared" si="0"/>
        <v>12</v>
      </c>
      <c r="N34">
        <f>IF(L34=0,"Can't Use",SUM(B34:K34))</f>
        <v>12</v>
      </c>
    </row>
    <row r="35" spans="1:14" ht="12" customHeight="1">
      <c r="A35" s="5" t="s">
        <v>63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>
        <f t="shared" si="0"/>
        <v>0</v>
      </c>
      <c r="N35">
        <f t="shared" si="1"/>
        <v>0</v>
      </c>
    </row>
    <row r="36" spans="1:14" ht="12" customHeight="1">
      <c r="A36" s="5" t="s">
        <v>64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>
        <f t="shared" si="0"/>
        <v>0</v>
      </c>
      <c r="N36">
        <f t="shared" si="1"/>
        <v>0</v>
      </c>
    </row>
    <row r="37" spans="1:14" ht="12" customHeight="1">
      <c r="A37" s="5" t="s">
        <v>66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>
        <f t="shared" si="0"/>
        <v>0</v>
      </c>
      <c r="N37">
        <f t="shared" si="1"/>
        <v>0</v>
      </c>
    </row>
    <row r="38" spans="1:14" ht="12" customHeight="1">
      <c r="A38" s="5" t="s">
        <v>67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>
        <f t="shared" si="0"/>
        <v>0</v>
      </c>
      <c r="N38">
        <f t="shared" si="1"/>
        <v>0</v>
      </c>
    </row>
    <row r="39" spans="1:14" ht="12" customHeight="1">
      <c r="A39" s="5" t="s">
        <v>68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>
        <f t="shared" si="0"/>
        <v>0</v>
      </c>
      <c r="N39">
        <f t="shared" si="1"/>
        <v>0</v>
      </c>
    </row>
    <row r="40" spans="1:14" ht="12" customHeight="1">
      <c r="A40" s="5" t="s">
        <v>69</v>
      </c>
      <c r="B40" s="5">
        <v>4</v>
      </c>
      <c r="C40" s="5">
        <v>1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f t="shared" si="0"/>
        <v>13</v>
      </c>
      <c r="N40">
        <f t="shared" si="1"/>
        <v>13</v>
      </c>
    </row>
    <row r="41" spans="1:14" ht="12" customHeight="1">
      <c r="A41" s="5" t="s">
        <v>70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>
        <f t="shared" si="0"/>
        <v>0</v>
      </c>
      <c r="N41">
        <f t="shared" si="1"/>
        <v>0</v>
      </c>
    </row>
    <row r="42" spans="1:14" ht="12" customHeight="1">
      <c r="A42" s="5" t="s">
        <v>71</v>
      </c>
      <c r="B42" s="5">
        <v>2</v>
      </c>
      <c r="C42" s="5"/>
      <c r="D42" s="5"/>
      <c r="E42" s="5"/>
      <c r="F42" s="5"/>
      <c r="G42" s="5"/>
      <c r="H42" s="5"/>
      <c r="I42" s="5"/>
      <c r="J42" s="5"/>
      <c r="K42" s="5"/>
      <c r="L42" s="5">
        <f>SUM(B42:K42)/2</f>
        <v>1</v>
      </c>
      <c r="N42">
        <f>SUM(B42:K42)/2</f>
        <v>1</v>
      </c>
    </row>
    <row r="43" spans="1:14" ht="12" customHeight="1">
      <c r="A43" s="5" t="s">
        <v>72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>
        <f t="shared" si="0"/>
        <v>0</v>
      </c>
      <c r="N43">
        <f t="shared" si="1"/>
        <v>0</v>
      </c>
    </row>
    <row r="44" spans="1:14" ht="12" customHeight="1">
      <c r="A44" s="5" t="s">
        <v>73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>
        <f t="shared" si="0"/>
        <v>0</v>
      </c>
      <c r="N44" t="str">
        <f>IF(L44=0,"Can't Use",SUM(B44:K44))</f>
        <v>Can't Use</v>
      </c>
    </row>
    <row r="45" spans="1:14" ht="12" customHeight="1">
      <c r="A45" s="5" t="s">
        <v>74</v>
      </c>
      <c r="B45" s="5"/>
      <c r="C45" s="5"/>
      <c r="D45" s="5"/>
      <c r="E45" s="5"/>
      <c r="F45" s="5"/>
      <c r="G45" s="5">
        <v>1</v>
      </c>
      <c r="H45" s="5">
        <v>1</v>
      </c>
      <c r="I45" s="5">
        <v>1</v>
      </c>
      <c r="J45" s="5">
        <v>1</v>
      </c>
      <c r="K45" s="5"/>
      <c r="L45" s="5">
        <f t="shared" si="0"/>
        <v>4</v>
      </c>
      <c r="N45">
        <f t="shared" si="1"/>
        <v>4</v>
      </c>
    </row>
    <row r="46" spans="1:14" ht="12" customHeight="1">
      <c r="A46" s="5" t="s">
        <v>75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>
        <f t="shared" si="0"/>
        <v>0</v>
      </c>
      <c r="N46">
        <f t="shared" si="1"/>
        <v>0</v>
      </c>
    </row>
    <row r="47" spans="1:14" ht="12" customHeight="1">
      <c r="A47" s="5"/>
      <c r="B47" s="5">
        <f>SUM(B2:B46)</f>
        <v>28</v>
      </c>
      <c r="C47" s="5">
        <f t="shared" ref="C47:K47" si="2">SUM(C2:C46)</f>
        <v>7</v>
      </c>
      <c r="D47" s="5">
        <f t="shared" si="2"/>
        <v>7</v>
      </c>
      <c r="E47" s="5">
        <f t="shared" si="2"/>
        <v>7</v>
      </c>
      <c r="F47" s="5">
        <f t="shared" si="2"/>
        <v>7</v>
      </c>
      <c r="G47" s="5">
        <f t="shared" si="2"/>
        <v>7</v>
      </c>
      <c r="H47" s="5">
        <f t="shared" si="2"/>
        <v>7</v>
      </c>
      <c r="I47" s="5">
        <f t="shared" si="2"/>
        <v>8</v>
      </c>
      <c r="J47" s="5">
        <f t="shared" si="2"/>
        <v>8</v>
      </c>
      <c r="K47" s="5">
        <f t="shared" si="2"/>
        <v>8</v>
      </c>
      <c r="L47" s="5">
        <f>SUM(B47:K47)</f>
        <v>94</v>
      </c>
      <c r="N47">
        <f t="shared" si="1"/>
        <v>94</v>
      </c>
    </row>
    <row r="48" spans="1:14" ht="12" customHeight="1">
      <c r="A48" s="5"/>
      <c r="B48" s="5"/>
      <c r="C48" s="5"/>
      <c r="D48" s="5"/>
      <c r="E48" s="5" t="s">
        <v>79</v>
      </c>
      <c r="F48" s="5"/>
      <c r="G48" s="5"/>
      <c r="H48" s="5"/>
      <c r="I48" s="5" t="s">
        <v>80</v>
      </c>
      <c r="J48" s="5"/>
      <c r="K48" s="5" t="s">
        <v>291</v>
      </c>
      <c r="L48" s="5" t="s">
        <v>264</v>
      </c>
      <c r="N48" t="str">
        <f>(L48)</f>
        <v>2 INT</v>
      </c>
    </row>
    <row r="49" spans="1:14" ht="12" customHeight="1">
      <c r="A49" s="5" t="s">
        <v>95</v>
      </c>
      <c r="B49" s="5">
        <v>6</v>
      </c>
      <c r="C49" s="5">
        <v>6</v>
      </c>
      <c r="D49" s="5">
        <v>5</v>
      </c>
      <c r="E49" s="5">
        <v>5</v>
      </c>
      <c r="F49" s="5">
        <v>3</v>
      </c>
      <c r="G49" s="5">
        <v>4</v>
      </c>
      <c r="H49" s="5">
        <v>5</v>
      </c>
      <c r="I49" s="5">
        <v>6</v>
      </c>
      <c r="J49" s="5">
        <v>6</v>
      </c>
      <c r="K49" s="5">
        <v>4</v>
      </c>
      <c r="L49" s="5">
        <f>SUM(B49:K49)</f>
        <v>50</v>
      </c>
      <c r="N49">
        <f t="shared" si="1"/>
        <v>50</v>
      </c>
    </row>
    <row r="50" spans="1:1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34" sqref="C34"/>
    </sheetView>
  </sheetViews>
  <sheetFormatPr baseColWidth="10" defaultColWidth="8.83203125" defaultRowHeight="14" x14ac:dyDescent="0"/>
  <sheetData>
    <row r="1" spans="1:6">
      <c r="A1" t="s">
        <v>125</v>
      </c>
    </row>
    <row r="3" spans="1:6">
      <c r="A3">
        <v>13</v>
      </c>
      <c r="B3">
        <v>16</v>
      </c>
      <c r="C3">
        <v>17</v>
      </c>
      <c r="D3">
        <v>17</v>
      </c>
      <c r="E3">
        <v>17</v>
      </c>
      <c r="F3" t="s">
        <v>119</v>
      </c>
    </row>
    <row r="4" spans="1:6">
      <c r="A4">
        <v>15</v>
      </c>
      <c r="B4">
        <v>16</v>
      </c>
      <c r="C4">
        <v>12</v>
      </c>
      <c r="D4">
        <v>12</v>
      </c>
      <c r="E4">
        <v>16</v>
      </c>
      <c r="F4" t="s">
        <v>120</v>
      </c>
    </row>
    <row r="5" spans="1:6">
      <c r="A5">
        <v>11</v>
      </c>
      <c r="B5">
        <v>12</v>
      </c>
      <c r="C5">
        <v>14</v>
      </c>
      <c r="D5">
        <v>15</v>
      </c>
      <c r="E5">
        <v>15</v>
      </c>
      <c r="F5" t="s">
        <v>121</v>
      </c>
    </row>
    <row r="6" spans="1:6">
      <c r="A6">
        <v>8</v>
      </c>
      <c r="B6">
        <v>13</v>
      </c>
      <c r="C6">
        <v>13</v>
      </c>
      <c r="D6">
        <v>5</v>
      </c>
      <c r="E6">
        <v>13</v>
      </c>
      <c r="F6" t="s">
        <v>122</v>
      </c>
    </row>
    <row r="7" spans="1:6">
      <c r="A7">
        <v>15</v>
      </c>
      <c r="B7">
        <v>14</v>
      </c>
      <c r="C7">
        <v>10</v>
      </c>
      <c r="D7">
        <v>14</v>
      </c>
      <c r="E7">
        <v>15</v>
      </c>
      <c r="F7" t="s">
        <v>123</v>
      </c>
    </row>
    <row r="8" spans="1:6">
      <c r="A8">
        <v>17</v>
      </c>
      <c r="B8">
        <v>18</v>
      </c>
      <c r="E8">
        <v>18</v>
      </c>
      <c r="F8" t="s">
        <v>124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2" sqref="B2"/>
    </sheetView>
  </sheetViews>
  <sheetFormatPr baseColWidth="10" defaultColWidth="8.83203125" defaultRowHeight="14" x14ac:dyDescent="0"/>
  <cols>
    <col min="1" max="3" width="12.5" customWidth="1"/>
    <col min="4" max="4" width="12.1640625" customWidth="1"/>
    <col min="5" max="5" width="14.83203125" customWidth="1"/>
    <col min="6" max="6" width="13.83203125" customWidth="1"/>
  </cols>
  <sheetData>
    <row r="1" spans="1:6">
      <c r="A1" t="s">
        <v>293</v>
      </c>
    </row>
    <row r="2" spans="1:6">
      <c r="A2" t="s">
        <v>294</v>
      </c>
      <c r="B2" t="s">
        <v>299</v>
      </c>
      <c r="C2" t="s">
        <v>298</v>
      </c>
      <c r="D2" t="s">
        <v>295</v>
      </c>
      <c r="E2" t="s">
        <v>296</v>
      </c>
      <c r="F2" t="s">
        <v>297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10th Level</vt:lpstr>
      <vt:lpstr>9th Level</vt:lpstr>
      <vt:lpstr>Spells</vt:lpstr>
      <vt:lpstr>Leveling</vt:lpstr>
      <vt:lpstr>Stat roll</vt:lpstr>
      <vt:lpstr>Inventory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Floyd</dc:creator>
  <cp:lastModifiedBy>Robert Vaessen</cp:lastModifiedBy>
  <cp:lastPrinted>2015-01-17T16:45:14Z</cp:lastPrinted>
  <dcterms:created xsi:type="dcterms:W3CDTF">2013-11-24T21:43:08Z</dcterms:created>
  <dcterms:modified xsi:type="dcterms:W3CDTF">2016-01-29T10:45:11Z</dcterms:modified>
</cp:coreProperties>
</file>